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Macroeconômica\2026\10.Out26\1o Envio\"/>
    </mc:Choice>
  </mc:AlternateContent>
  <xr:revisionPtr revIDLastSave="0" documentId="13_ncr:1_{CDB433D9-840D-48C8-9160-34F663EFC042}" xr6:coauthVersionLast="47" xr6:coauthVersionMax="47" xr10:uidLastSave="{00000000-0000-0000-0000-000000000000}"/>
  <bookViews>
    <workbookView xWindow="-110" yWindow="-110" windowWidth="19420" windowHeight="10300" tabRatio="911" xr2:uid="{00000000-000D-0000-FFFF-FFFF00000000}"/>
  </bookViews>
  <sheets>
    <sheet name="MENSAL" sheetId="7" r:id="rId1"/>
    <sheet name="ANUAL" sheetId="6" r:id="rId2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alou" hidden="1">{"Board Income Statement",#N/A,FALSE,"Board Summary";"Board Balance Sheet",#N/A,FALSE,"Board Summary";"Board Cash Flow",#N/A,FALSE,"Board Summary"}</definedName>
    <definedName name="Apoio" hidden="1">{"'RR'!$A$2:$E$81"}</definedName>
    <definedName name="AS2DocOpenMode" hidden="1">"AS2DocumentEdit"</definedName>
    <definedName name="capa" hidden="1">{"'RR'!$A$2:$E$81"}</definedName>
    <definedName name="capa2" hidden="1">{"'RR'!$A$2:$E$81"}</definedName>
    <definedName name="HTML_CodePage" hidden="1">1252</definedName>
    <definedName name="HTML_Control" hidden="1">{"'RR'!$A$2:$E$81"}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Title" hidden="1">"Regional 4 SET99"</definedName>
    <definedName name="TEC_SAC" hidden="1">{"'RR'!$A$2:$E$81"}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taçõesDiáriasAGO95." hidden="1">{"CotaçõesDiáriasAGO95",#N/A,FALSE,"CotaçõesDiáriasJUL95"}</definedName>
    <definedName name="wrn.CotaçõesDiáriasJUL95." hidden="1">{"COTAÇÕESDIÁRIASJUL95",#N/A,FALSE,"CotaçõesDiáriasJUL95"}</definedName>
    <definedName name="wrn.divestiture." hidden="1">{#N/A,#N/A,TRUE,"Overview";#N/A,#N/A,TRUE,"Divest Val";#N/A,#N/A,TRUE,"sources &amp; uses";#N/A,#N/A,TRUE,"Has-Gets Divest"}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hidden="1">{#N/A,#N/A,TRUE,"Julio";#N/A,#N/A,TRUE,"Agosto";#N/A,#N/A,TRUE,"BHCo";#N/A,#N/A,TRUE,"Abril";#N/A,#N/A,TRUE,"Pro Forma"}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PL." hidden="1">{"20 Years",#N/A,FALSE,"P&amp;Ls";"2001",#N/A,FALSE,"P&amp;Ls"}</definedName>
    <definedName name="wrn.prices." hidden="1">{#N/A,#N/A,TRUE,"BANAMEX";#N/A,#N/A,TRUE,"CGT";#N/A,#N/A,TRUE,"ALFA";#N/A,#N/A,TRUE,"ICA (2)"}</definedName>
    <definedName name="wrn.Relatório._.Resumido." hidden="1">{#N/A,#N/A,FALSE,"GP";#N/A,#N/A,FALSE,"Assinantes";#N/A,#N/A,FALSE,"Rede";#N/A,#N/A,FALSE,"Evolução";#N/A,#N/A,FALSE,"Resultado"}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totalcomp." hidden="1">{"comp1",#N/A,FALSE,"COMPS";"footnotes",#N/A,FALSE,"COMPS"}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E51" i="7" l="1"/>
  <c r="GF51" i="7" s="1"/>
  <c r="GG51" i="7" s="1"/>
  <c r="GH51" i="7" s="1"/>
  <c r="GI51" i="7" s="1"/>
  <c r="GJ51" i="7" s="1"/>
  <c r="GK51" i="7" s="1"/>
  <c r="GL51" i="7" s="1"/>
  <c r="GM51" i="7" s="1"/>
  <c r="GN51" i="7" s="1"/>
  <c r="GO51" i="7" s="1"/>
  <c r="GE55" i="7" l="1"/>
  <c r="GF55" i="7" s="1"/>
  <c r="GG55" i="7" s="1"/>
  <c r="GH55" i="7" s="1"/>
  <c r="GI55" i="7" s="1"/>
  <c r="GJ55" i="7" s="1"/>
  <c r="GK55" i="7" s="1"/>
  <c r="GL55" i="7" s="1"/>
  <c r="GM55" i="7" s="1"/>
  <c r="GN55" i="7" s="1"/>
  <c r="GO55" i="7" s="1"/>
  <c r="GP53" i="7" l="1"/>
  <c r="GG11" i="7"/>
  <c r="GH11" i="7" s="1"/>
  <c r="GI11" i="7" s="1"/>
  <c r="GJ11" i="7" s="1"/>
  <c r="GK11" i="7" s="1"/>
  <c r="GL11" i="7" s="1"/>
  <c r="GM11" i="7" s="1"/>
  <c r="GN11" i="7" s="1"/>
  <c r="GO11" i="7" s="1"/>
  <c r="GP11" i="7" s="1"/>
  <c r="GF11" i="7"/>
  <c r="GE11" i="7"/>
  <c r="GC53" i="7"/>
  <c r="FR11" i="7"/>
  <c r="FS11" i="7" s="1"/>
  <c r="FT11" i="7" s="1"/>
  <c r="FU11" i="7" s="1"/>
  <c r="FV11" i="7" s="1"/>
  <c r="FW11" i="7" s="1"/>
  <c r="FX11" i="7" s="1"/>
  <c r="FY11" i="7" s="1"/>
  <c r="FZ11" i="7" s="1"/>
  <c r="GA11" i="7" s="1"/>
  <c r="GB11" i="7" s="1"/>
  <c r="GC11" i="7" s="1"/>
  <c r="GP25" i="7" l="1" a="1"/>
  <c r="GP25" i="7" s="1"/>
  <c r="GC25" i="7" a="1"/>
  <c r="GC25" i="7" s="1"/>
  <c r="GE25" i="7" a="1"/>
  <c r="GE25" i="7" s="1"/>
  <c r="GI25" i="7" a="1"/>
  <c r="GI25" i="7" s="1"/>
  <c r="GM25" i="7" a="1"/>
  <c r="GM25" i="7" s="1"/>
  <c r="GF25" i="7" a="1"/>
  <c r="GF25" i="7" s="1"/>
  <c r="GJ25" i="7" a="1"/>
  <c r="GJ25" i="7" s="1"/>
  <c r="GN25" i="7" a="1"/>
  <c r="GN25" i="7" s="1"/>
  <c r="GG25" i="7" a="1"/>
  <c r="GG25" i="7" s="1"/>
  <c r="GO25" i="7" a="1"/>
  <c r="GO25" i="7" s="1"/>
  <c r="GK25" i="7" a="1"/>
  <c r="GK25" i="7" s="1"/>
  <c r="GH25" i="7" a="1"/>
  <c r="GH25" i="7" s="1"/>
  <c r="GL25" i="7" a="1"/>
  <c r="GL25" i="7" s="1"/>
  <c r="FR51" i="7" l="1"/>
  <c r="FS51" i="7" s="1"/>
  <c r="FT51" i="7" s="1"/>
  <c r="FU51" i="7" s="1"/>
  <c r="FV51" i="7" s="1"/>
  <c r="FW51" i="7" s="1"/>
  <c r="FX51" i="7" s="1"/>
  <c r="FY51" i="7" s="1"/>
  <c r="FZ51" i="7" s="1"/>
  <c r="GA51" i="7" s="1"/>
  <c r="GB51" i="7" s="1"/>
  <c r="GB25" i="7" a="1"/>
  <c r="GB25" i="7" s="1"/>
  <c r="FZ25" i="7" a="1"/>
  <c r="FZ25" i="7" s="1"/>
  <c r="FY25" i="7" a="1"/>
  <c r="FY25" i="7" s="1"/>
  <c r="FF11" i="7"/>
  <c r="FG11" i="7" s="1"/>
  <c r="FH11" i="7" s="1"/>
  <c r="FI11" i="7" s="1"/>
  <c r="FJ11" i="7" s="1"/>
  <c r="FK11" i="7" s="1"/>
  <c r="FL11" i="7" s="1"/>
  <c r="FM11" i="7" s="1"/>
  <c r="FN11" i="7" s="1"/>
  <c r="FO11" i="7" s="1"/>
  <c r="FP11" i="7" s="1"/>
  <c r="FE11" i="7"/>
  <c r="FR55" i="7" l="1"/>
  <c r="FS55" i="7" s="1"/>
  <c r="FT55" i="7" s="1"/>
  <c r="FU55" i="7" s="1"/>
  <c r="FV55" i="7" s="1"/>
  <c r="FW55" i="7" s="1"/>
  <c r="FX55" i="7" s="1"/>
  <c r="FY55" i="7" s="1"/>
  <c r="FZ55" i="7" s="1"/>
  <c r="GA55" i="7" s="1"/>
  <c r="GB55" i="7" s="1"/>
  <c r="FP25" i="7" a="1"/>
  <c r="FP25" i="7" s="1"/>
  <c r="FS25" i="7" a="1"/>
  <c r="FS25" i="7" s="1"/>
  <c r="GA25" i="7" a="1"/>
  <c r="GA25" i="7" s="1"/>
  <c r="FT25" i="7" a="1"/>
  <c r="FT25" i="7" s="1"/>
  <c r="FR25" i="7" a="1"/>
  <c r="FR25" i="7" s="1"/>
  <c r="FP53" i="7"/>
  <c r="FU25" i="7" a="1"/>
  <c r="FU25" i="7" s="1"/>
  <c r="FV25" i="7" a="1"/>
  <c r="FV25" i="7" s="1"/>
  <c r="FW25" i="7" a="1"/>
  <c r="FW25" i="7" s="1"/>
  <c r="FX25" i="7" a="1"/>
  <c r="FX25" i="7" s="1"/>
  <c r="FE51" i="7" l="1"/>
  <c r="FF51" i="7" s="1"/>
  <c r="FG51" i="7" s="1"/>
  <c r="FH51" i="7" s="1"/>
  <c r="FI51" i="7" s="1"/>
  <c r="FJ51" i="7" s="1"/>
  <c r="FK51" i="7" s="1"/>
  <c r="FL51" i="7" s="1"/>
  <c r="FM51" i="7" s="1"/>
  <c r="FN51" i="7" s="1"/>
  <c r="FO51" i="7" s="1"/>
  <c r="FE55" i="7" l="1"/>
  <c r="FF55" i="7" s="1"/>
  <c r="FG55" i="7" s="1"/>
  <c r="FH55" i="7" s="1"/>
  <c r="FI55" i="7" s="1"/>
  <c r="FJ55" i="7" s="1"/>
  <c r="FK55" i="7" s="1"/>
  <c r="FL55" i="7" s="1"/>
  <c r="FM55" i="7" s="1"/>
  <c r="FN55" i="7" s="1"/>
  <c r="FO55" i="7" s="1"/>
  <c r="FO25" i="7" a="1"/>
  <c r="FO25" i="7" s="1"/>
  <c r="FN25" i="7" a="1"/>
  <c r="FN25" i="7" s="1"/>
  <c r="FM25" i="7" a="1"/>
  <c r="FM25" i="7" s="1"/>
  <c r="FL25" i="7" a="1"/>
  <c r="FL25" i="7" s="1"/>
  <c r="FK25" i="7" a="1"/>
  <c r="FK25" i="7" s="1"/>
  <c r="FG25" i="7" l="1" a="1"/>
  <c r="FG25" i="7" s="1"/>
  <c r="FF25" i="7" a="1"/>
  <c r="FF25" i="7" s="1"/>
  <c r="FH25" i="7" a="1"/>
  <c r="FH25" i="7" s="1"/>
  <c r="FE25" i="7" a="1"/>
  <c r="FE25" i="7" s="1"/>
  <c r="FI25" i="7" a="1"/>
  <c r="FI25" i="7" s="1"/>
  <c r="FJ25" i="7" a="1"/>
  <c r="FJ25" i="7" s="1"/>
  <c r="FC25" i="7" a="1"/>
  <c r="FC25" i="7" s="1"/>
  <c r="FC53" i="7" l="1"/>
  <c r="AI34" i="6"/>
  <c r="AI40" i="6" s="1"/>
  <c r="BV37" i="7" l="1"/>
  <c r="ER51" i="7" l="1"/>
  <c r="ES51" i="7" s="1"/>
  <c r="ET51" i="7" s="1"/>
  <c r="EU51" i="7" s="1"/>
  <c r="EV51" i="7" s="1"/>
  <c r="EW51" i="7" s="1"/>
  <c r="EX51" i="7" s="1"/>
  <c r="EY51" i="7" s="1"/>
  <c r="EZ51" i="7" s="1"/>
  <c r="FA51" i="7" s="1"/>
  <c r="FB51" i="7" s="1"/>
  <c r="ER55" i="7"/>
  <c r="ES55" i="7" s="1"/>
  <c r="ET55" i="7" s="1"/>
  <c r="EU55" i="7" s="1"/>
  <c r="EV55" i="7" s="1"/>
  <c r="EW55" i="7" s="1"/>
  <c r="EX55" i="7" s="1"/>
  <c r="EY55" i="7" s="1"/>
  <c r="EZ55" i="7" s="1"/>
  <c r="FA55" i="7" s="1"/>
  <c r="FB55" i="7" s="1"/>
  <c r="DE55" i="7"/>
  <c r="DF55" i="7" s="1"/>
  <c r="DG55" i="7" s="1"/>
  <c r="DH55" i="7" s="1"/>
  <c r="DI55" i="7" s="1"/>
  <c r="DJ55" i="7" s="1"/>
  <c r="DK55" i="7" s="1"/>
  <c r="DL55" i="7" s="1"/>
  <c r="DM55" i="7" s="1"/>
  <c r="DN55" i="7" s="1"/>
  <c r="DO55" i="7" s="1"/>
  <c r="DR55" i="7"/>
  <c r="DS55" i="7" s="1"/>
  <c r="DT55" i="7" s="1"/>
  <c r="DU55" i="7" s="1"/>
  <c r="DV55" i="7" s="1"/>
  <c r="DW55" i="7" s="1"/>
  <c r="DX55" i="7" s="1"/>
  <c r="DY55" i="7" s="1"/>
  <c r="DZ55" i="7" s="1"/>
  <c r="EA55" i="7" s="1"/>
  <c r="EB55" i="7" s="1"/>
  <c r="EE55" i="7"/>
  <c r="EF55" i="7" s="1"/>
  <c r="EG55" i="7" s="1"/>
  <c r="EH55" i="7" s="1"/>
  <c r="EI55" i="7" s="1"/>
  <c r="EJ55" i="7" s="1"/>
  <c r="EK55" i="7" s="1"/>
  <c r="EL55" i="7" s="1"/>
  <c r="EM55" i="7" s="1"/>
  <c r="EN55" i="7" s="1"/>
  <c r="EO55" i="7" s="1"/>
  <c r="CR55" i="7"/>
  <c r="CS55" i="7" s="1"/>
  <c r="CT55" i="7" s="1"/>
  <c r="CU55" i="7" s="1"/>
  <c r="CV55" i="7" s="1"/>
  <c r="CW55" i="7" s="1"/>
  <c r="CX55" i="7" s="1"/>
  <c r="CY55" i="7" s="1"/>
  <c r="CZ55" i="7" s="1"/>
  <c r="DA55" i="7" s="1"/>
  <c r="DB55" i="7" s="1"/>
  <c r="BP45" i="7"/>
  <c r="CB49" i="7" s="1" a="1"/>
  <c r="BO45" i="7"/>
  <c r="BN37" i="7"/>
  <c r="CO53" i="7"/>
  <c r="CN53" i="7"/>
  <c r="CM53" i="7"/>
  <c r="CL53" i="7"/>
  <c r="CK53" i="7"/>
  <c r="CJ53" i="7"/>
  <c r="CI53" i="7"/>
  <c r="CH53" i="7"/>
  <c r="CG53" i="7"/>
  <c r="CF53" i="7"/>
  <c r="CE53" i="7"/>
  <c r="CO29" i="7" a="1"/>
  <c r="CN21" i="7" a="1"/>
  <c r="CO45" i="7"/>
  <c r="CN45" i="7"/>
  <c r="CM45" i="7"/>
  <c r="CL45" i="7"/>
  <c r="CK45" i="7"/>
  <c r="CJ45" i="7"/>
  <c r="CI45" i="7"/>
  <c r="CH45" i="7"/>
  <c r="CN49" i="7" s="1" a="1"/>
  <c r="CG45" i="7"/>
  <c r="CF45" i="7"/>
  <c r="CE45" i="7"/>
  <c r="O78" i="7"/>
  <c r="N78" i="7"/>
  <c r="M78" i="7"/>
  <c r="L78" i="7"/>
  <c r="K78" i="7"/>
  <c r="J78" i="7"/>
  <c r="I78" i="7"/>
  <c r="H78" i="7"/>
  <c r="G78" i="7"/>
  <c r="F78" i="7"/>
  <c r="E78" i="7"/>
  <c r="AB78" i="7"/>
  <c r="AA78" i="7"/>
  <c r="Z78" i="7"/>
  <c r="Y78" i="7"/>
  <c r="X78" i="7"/>
  <c r="W78" i="7"/>
  <c r="V78" i="7"/>
  <c r="U78" i="7"/>
  <c r="T78" i="7"/>
  <c r="S78" i="7"/>
  <c r="R78" i="7"/>
  <c r="AO78" i="7"/>
  <c r="AN78" i="7"/>
  <c r="AM78" i="7"/>
  <c r="AL78" i="7"/>
  <c r="AK78" i="7"/>
  <c r="AJ78" i="7"/>
  <c r="AI78" i="7"/>
  <c r="AH78" i="7"/>
  <c r="AG78" i="7"/>
  <c r="AF78" i="7"/>
  <c r="AE78" i="7"/>
  <c r="O86" i="7"/>
  <c r="N86" i="7"/>
  <c r="M86" i="7"/>
  <c r="L86" i="7"/>
  <c r="K86" i="7"/>
  <c r="J86" i="7"/>
  <c r="I86" i="7"/>
  <c r="H86" i="7"/>
  <c r="G86" i="7"/>
  <c r="F86" i="7"/>
  <c r="E86" i="7"/>
  <c r="O82" i="7"/>
  <c r="N82" i="7"/>
  <c r="M82" i="7"/>
  <c r="L82" i="7"/>
  <c r="K82" i="7"/>
  <c r="J82" i="7"/>
  <c r="I82" i="7"/>
  <c r="H82" i="7"/>
  <c r="G82" i="7"/>
  <c r="F82" i="7"/>
  <c r="E82" i="7"/>
  <c r="AB86" i="7"/>
  <c r="AA86" i="7"/>
  <c r="Z86" i="7"/>
  <c r="Y86" i="7"/>
  <c r="X86" i="7"/>
  <c r="W86" i="7"/>
  <c r="V86" i="7"/>
  <c r="U86" i="7"/>
  <c r="T86" i="7"/>
  <c r="S86" i="7"/>
  <c r="R86" i="7"/>
  <c r="AO86" i="7"/>
  <c r="AN86" i="7"/>
  <c r="AM86" i="7"/>
  <c r="AL86" i="7"/>
  <c r="AK86" i="7"/>
  <c r="AJ86" i="7"/>
  <c r="AI86" i="7"/>
  <c r="AH86" i="7"/>
  <c r="AG86" i="7"/>
  <c r="AF86" i="7"/>
  <c r="AE86" i="7"/>
  <c r="AB82" i="7"/>
  <c r="AA82" i="7"/>
  <c r="Z82" i="7"/>
  <c r="Y82" i="7"/>
  <c r="X82" i="7"/>
  <c r="W82" i="7"/>
  <c r="V82" i="7"/>
  <c r="U82" i="7"/>
  <c r="T82" i="7"/>
  <c r="S82" i="7"/>
  <c r="R82" i="7"/>
  <c r="AO82" i="7"/>
  <c r="AN82" i="7"/>
  <c r="AM82" i="7"/>
  <c r="AL82" i="7"/>
  <c r="AK82" i="7"/>
  <c r="AJ82" i="7"/>
  <c r="AI82" i="7"/>
  <c r="AH82" i="7"/>
  <c r="AG82" i="7"/>
  <c r="AF82" i="7"/>
  <c r="AE82" i="7"/>
  <c r="BB86" i="7"/>
  <c r="BA86" i="7"/>
  <c r="AZ86" i="7"/>
  <c r="AY86" i="7"/>
  <c r="AX86" i="7"/>
  <c r="AW86" i="7"/>
  <c r="AV86" i="7"/>
  <c r="AU86" i="7"/>
  <c r="AT86" i="7"/>
  <c r="AS86" i="7"/>
  <c r="AR86" i="7"/>
  <c r="BB82" i="7"/>
  <c r="BA82" i="7"/>
  <c r="AZ82" i="7"/>
  <c r="AY82" i="7"/>
  <c r="AX82" i="7"/>
  <c r="AW82" i="7"/>
  <c r="AV82" i="7"/>
  <c r="AU82" i="7"/>
  <c r="AT82" i="7"/>
  <c r="AS82" i="7"/>
  <c r="AR82" i="7"/>
  <c r="BB78" i="7"/>
  <c r="BA78" i="7"/>
  <c r="AZ78" i="7"/>
  <c r="AY78" i="7"/>
  <c r="AX78" i="7"/>
  <c r="AW78" i="7"/>
  <c r="AV78" i="7"/>
  <c r="AU78" i="7"/>
  <c r="AT78" i="7"/>
  <c r="AS78" i="7"/>
  <c r="AR78" i="7"/>
  <c r="CO90" i="7" a="1"/>
  <c r="CJ98" i="7" a="1"/>
  <c r="GP102" i="7"/>
  <c r="GP98" i="7"/>
  <c r="GP94" i="7"/>
  <c r="GP90" i="7"/>
  <c r="GP82" i="7"/>
  <c r="GP78" i="7"/>
  <c r="GC102" i="7"/>
  <c r="GC98" i="7"/>
  <c r="GC94" i="7"/>
  <c r="GC90" i="7"/>
  <c r="GC82" i="7"/>
  <c r="GC78" i="7"/>
  <c r="FP102" i="7"/>
  <c r="FP98" i="7"/>
  <c r="FP94" i="7"/>
  <c r="FP90" i="7"/>
  <c r="FP82" i="7"/>
  <c r="FP78" i="7"/>
  <c r="FC102" i="7"/>
  <c r="FC98" i="7"/>
  <c r="FC94" i="7"/>
  <c r="FC90" i="7"/>
  <c r="FC82" i="7"/>
  <c r="FC78" i="7"/>
  <c r="GP86" i="7"/>
  <c r="GC86" i="7"/>
  <c r="FP86" i="7"/>
  <c r="FC86" i="7"/>
  <c r="GP67" i="7"/>
  <c r="GP69" i="7" s="1"/>
  <c r="GC67" i="7"/>
  <c r="GC69" i="7" s="1"/>
  <c r="FP67" i="7"/>
  <c r="FP69" i="7" s="1"/>
  <c r="FC67" i="7"/>
  <c r="FC69" i="7" s="1"/>
  <c r="GP63" i="7"/>
  <c r="GP65" i="7" s="1"/>
  <c r="GC63" i="7"/>
  <c r="GC65" i="7" s="1"/>
  <c r="FP63" i="7"/>
  <c r="FP65" i="7" s="1"/>
  <c r="FC63" i="7"/>
  <c r="FC65" i="7" s="1"/>
  <c r="GP59" i="7"/>
  <c r="GP61" i="7" s="1"/>
  <c r="GC59" i="7"/>
  <c r="GC61" i="7" s="1"/>
  <c r="FP59" i="7"/>
  <c r="FP61" i="7" s="1"/>
  <c r="FC59" i="7"/>
  <c r="FC61" i="7" s="1"/>
  <c r="GP47" i="7"/>
  <c r="GP45" i="7" s="1"/>
  <c r="GC47" i="7"/>
  <c r="GE47" i="7" s="1"/>
  <c r="GF47" i="7" s="1"/>
  <c r="GG47" i="7" s="1"/>
  <c r="GH47" i="7" s="1"/>
  <c r="GI47" i="7" s="1"/>
  <c r="GJ47" i="7" s="1"/>
  <c r="GK47" i="7" s="1"/>
  <c r="GL47" i="7" s="1"/>
  <c r="GM47" i="7" s="1"/>
  <c r="GN47" i="7" s="1"/>
  <c r="GO47" i="7" s="1"/>
  <c r="FP47" i="7"/>
  <c r="FC47" i="7"/>
  <c r="AG34" i="6"/>
  <c r="AG40" i="6" s="1"/>
  <c r="AE34" i="6"/>
  <c r="AE40" i="6" s="1"/>
  <c r="AC34" i="6"/>
  <c r="AC40" i="6" s="1"/>
  <c r="AA34" i="6"/>
  <c r="AA40" i="6" s="1"/>
  <c r="GP39" i="7"/>
  <c r="GC39" i="7"/>
  <c r="FP39" i="7"/>
  <c r="GP33" i="7"/>
  <c r="GC33" i="7"/>
  <c r="FP33" i="7"/>
  <c r="FC33" i="7"/>
  <c r="GP29" i="7"/>
  <c r="GC29" i="7"/>
  <c r="FP29" i="7"/>
  <c r="FC29" i="7"/>
  <c r="GP21" i="7"/>
  <c r="GC21" i="7"/>
  <c r="FP21" i="7"/>
  <c r="FC21" i="7"/>
  <c r="GP17" i="7"/>
  <c r="GC17" i="7"/>
  <c r="FP17" i="7"/>
  <c r="CC98" i="7"/>
  <c r="BP98" i="7"/>
  <c r="R17" i="7" a="1"/>
  <c r="R17" i="7" s="1"/>
  <c r="BC45" i="7"/>
  <c r="BK49" i="7" s="1" a="1"/>
  <c r="BB45" i="7"/>
  <c r="BA45" i="7"/>
  <c r="AZ45" i="7"/>
  <c r="AY45" i="7"/>
  <c r="AX45" i="7"/>
  <c r="AW45" i="7"/>
  <c r="AV45" i="7"/>
  <c r="AU45" i="7"/>
  <c r="AZ49" i="7" s="1" a="1"/>
  <c r="AT45" i="7"/>
  <c r="AS45" i="7"/>
  <c r="AR45" i="7"/>
  <c r="AP45" i="7"/>
  <c r="AO45" i="7"/>
  <c r="AN45" i="7"/>
  <c r="AM45" i="7"/>
  <c r="AL45" i="7"/>
  <c r="AX49" i="7" s="1" a="1"/>
  <c r="AK45" i="7"/>
  <c r="AJ45" i="7"/>
  <c r="AI45" i="7"/>
  <c r="AH45" i="7"/>
  <c r="AG45" i="7"/>
  <c r="AF45" i="7"/>
  <c r="AE45" i="7"/>
  <c r="AC45" i="7"/>
  <c r="AH49" i="7" s="1" a="1"/>
  <c r="AB45" i="7"/>
  <c r="AA45" i="7"/>
  <c r="Z45" i="7"/>
  <c r="Y45" i="7"/>
  <c r="X45" i="7"/>
  <c r="W45" i="7"/>
  <c r="V45" i="7"/>
  <c r="U45" i="7"/>
  <c r="AF49" i="7" s="1" a="1"/>
  <c r="T45" i="7"/>
  <c r="S45" i="7"/>
  <c r="R45" i="7"/>
  <c r="P45" i="7"/>
  <c r="O45" i="7"/>
  <c r="N45" i="7"/>
  <c r="M45" i="7"/>
  <c r="L45" i="7"/>
  <c r="S49" i="7" s="1" a="1"/>
  <c r="K45" i="7"/>
  <c r="J45" i="7"/>
  <c r="I45" i="7"/>
  <c r="H45" i="7"/>
  <c r="G45" i="7"/>
  <c r="F45" i="7"/>
  <c r="E45" i="7"/>
  <c r="BC53" i="7"/>
  <c r="BB53" i="7"/>
  <c r="BA53" i="7"/>
  <c r="AZ53" i="7"/>
  <c r="AY53" i="7"/>
  <c r="AX53" i="7"/>
  <c r="AW53" i="7"/>
  <c r="AV53" i="7"/>
  <c r="AU53" i="7"/>
  <c r="AT53" i="7"/>
  <c r="AS53" i="7"/>
  <c r="AR53" i="7"/>
  <c r="AP53" i="7"/>
  <c r="AO53" i="7"/>
  <c r="AN53" i="7"/>
  <c r="AM53" i="7"/>
  <c r="AL53" i="7"/>
  <c r="AK53" i="7"/>
  <c r="AJ53" i="7"/>
  <c r="AI53" i="7"/>
  <c r="AH53" i="7"/>
  <c r="AG53" i="7"/>
  <c r="AF53" i="7"/>
  <c r="AE53" i="7"/>
  <c r="AC53" i="7"/>
  <c r="AB53" i="7"/>
  <c r="AA53" i="7"/>
  <c r="Z53" i="7"/>
  <c r="Y53" i="7"/>
  <c r="X53" i="7"/>
  <c r="W53" i="7"/>
  <c r="V53" i="7"/>
  <c r="U53" i="7"/>
  <c r="T53" i="7"/>
  <c r="S53" i="7"/>
  <c r="R53" i="7"/>
  <c r="P53" i="7"/>
  <c r="O53" i="7"/>
  <c r="N53" i="7"/>
  <c r="M53" i="7"/>
  <c r="L53" i="7"/>
  <c r="K53" i="7"/>
  <c r="J53" i="7"/>
  <c r="I53" i="7"/>
  <c r="H53" i="7"/>
  <c r="G53" i="7"/>
  <c r="F53" i="7"/>
  <c r="E53" i="7"/>
  <c r="S90" i="7" a="1"/>
  <c r="S90" i="7" s="1"/>
  <c r="R90" i="7" a="1"/>
  <c r="R90" i="7" s="1"/>
  <c r="P90" i="7" a="1"/>
  <c r="P90" i="7" s="1"/>
  <c r="S17" i="7" a="1"/>
  <c r="S17" i="7" s="1"/>
  <c r="AF98" i="7" a="1"/>
  <c r="AF98" i="7" s="1"/>
  <c r="P98" i="7" a="1"/>
  <c r="P98" i="7" s="1"/>
  <c r="S98" i="7" a="1"/>
  <c r="S98" i="7" s="1"/>
  <c r="R98" i="7" a="1"/>
  <c r="R98" i="7" s="1"/>
  <c r="T98" i="7" a="1"/>
  <c r="T98" i="7"/>
  <c r="BC98" i="7" a="1"/>
  <c r="BC98" i="7" s="1"/>
  <c r="BB98" i="7" a="1"/>
  <c r="BB98" i="7" s="1"/>
  <c r="BA98" i="7" a="1"/>
  <c r="BA98" i="7" s="1"/>
  <c r="AZ98" i="7" a="1"/>
  <c r="AZ98" i="7"/>
  <c r="AY98" i="7" a="1"/>
  <c r="AY98" i="7" s="1"/>
  <c r="AX98" i="7" a="1"/>
  <c r="AX98" i="7" s="1"/>
  <c r="AW98" i="7" a="1"/>
  <c r="AW98" i="7" s="1"/>
  <c r="AV98" i="7" a="1"/>
  <c r="AV98" i="7" s="1"/>
  <c r="AU98" i="7" a="1"/>
  <c r="AU98" i="7" s="1"/>
  <c r="AT98" i="7" a="1"/>
  <c r="AT98" i="7" s="1"/>
  <c r="AS98" i="7" a="1"/>
  <c r="AS98" i="7" s="1"/>
  <c r="AR98" i="7" a="1"/>
  <c r="AR98" i="7" s="1"/>
  <c r="AP98" i="7" a="1"/>
  <c r="AP98" i="7" s="1"/>
  <c r="AO98" i="7" a="1"/>
  <c r="AO98" i="7" s="1"/>
  <c r="AN98" i="7" a="1"/>
  <c r="AN98" i="7" s="1"/>
  <c r="AM98" i="7" a="1"/>
  <c r="AM98" i="7" s="1"/>
  <c r="AL98" i="7" a="1"/>
  <c r="AL98" i="7" s="1"/>
  <c r="AK98" i="7" a="1"/>
  <c r="AK98" i="7" s="1"/>
  <c r="AJ98" i="7" a="1"/>
  <c r="AJ98" i="7" s="1"/>
  <c r="AI98" i="7" a="1"/>
  <c r="AI98" i="7" s="1"/>
  <c r="AH98" i="7" a="1"/>
  <c r="AH98" i="7" s="1"/>
  <c r="AG98" i="7" a="1"/>
  <c r="AG98" i="7" s="1"/>
  <c r="AE98" i="7" a="1"/>
  <c r="AE98" i="7" s="1"/>
  <c r="AC98" i="7" a="1"/>
  <c r="AC98" i="7"/>
  <c r="AB98" i="7" a="1"/>
  <c r="AB98" i="7" s="1"/>
  <c r="AA98" i="7" a="1"/>
  <c r="AA98" i="7" s="1"/>
  <c r="Z98" i="7" a="1"/>
  <c r="Z98" i="7" s="1"/>
  <c r="Y98" i="7" a="1"/>
  <c r="Y98" i="7" s="1"/>
  <c r="X98" i="7" a="1"/>
  <c r="X98" i="7" s="1"/>
  <c r="W98" i="7" a="1"/>
  <c r="W98" i="7" s="1"/>
  <c r="V98" i="7" a="1"/>
  <c r="V98" i="7" s="1"/>
  <c r="U98" i="7" a="1"/>
  <c r="U98" i="7"/>
  <c r="CH98" i="7" a="1"/>
  <c r="BR98" i="7" a="1"/>
  <c r="P94" i="7" a="1"/>
  <c r="P94" i="7" s="1"/>
  <c r="R94" i="7" a="1"/>
  <c r="R94" i="7" s="1"/>
  <c r="BC94" i="7" a="1"/>
  <c r="BC94" i="7" s="1"/>
  <c r="BB94" i="7" a="1"/>
  <c r="BB94" i="7"/>
  <c r="BA94" i="7" a="1"/>
  <c r="BA94" i="7" s="1"/>
  <c r="AZ94" i="7" a="1"/>
  <c r="AZ94" i="7" s="1"/>
  <c r="AY94" i="7" a="1"/>
  <c r="AY94" i="7" s="1"/>
  <c r="AX94" i="7" a="1"/>
  <c r="AX94" i="7" s="1"/>
  <c r="AW94" i="7" a="1"/>
  <c r="AW94" i="7" s="1"/>
  <c r="AV94" i="7" a="1"/>
  <c r="AV94" i="7" s="1"/>
  <c r="AU94" i="7" a="1"/>
  <c r="AU94" i="7" s="1"/>
  <c r="AT94" i="7" a="1"/>
  <c r="AT94" i="7" s="1"/>
  <c r="AS94" i="7" a="1"/>
  <c r="AS94" i="7" s="1"/>
  <c r="AR94" i="7" a="1"/>
  <c r="AR94" i="7" s="1"/>
  <c r="AP94" i="7" a="1"/>
  <c r="AP94" i="7" s="1"/>
  <c r="AO94" i="7" a="1"/>
  <c r="AO94" i="7" s="1"/>
  <c r="AN94" i="7" a="1"/>
  <c r="AN94" i="7" s="1"/>
  <c r="AM94" i="7" a="1"/>
  <c r="AM94" i="7" s="1"/>
  <c r="AL94" i="7" a="1"/>
  <c r="AL94" i="7" s="1"/>
  <c r="AK94" i="7" a="1"/>
  <c r="AK94" i="7" s="1"/>
  <c r="AJ94" i="7" a="1"/>
  <c r="AJ94" i="7" s="1"/>
  <c r="AI94" i="7" a="1"/>
  <c r="AI94" i="7" s="1"/>
  <c r="AH94" i="7" a="1"/>
  <c r="AH94" i="7" s="1"/>
  <c r="AG94" i="7" a="1"/>
  <c r="AG94" i="7"/>
  <c r="AF94" i="7" a="1"/>
  <c r="AF94" i="7" s="1"/>
  <c r="AE94" i="7" a="1"/>
  <c r="AE94" i="7" s="1"/>
  <c r="AC94" i="7" a="1"/>
  <c r="AC94" i="7" s="1"/>
  <c r="AB94" i="7" a="1"/>
  <c r="AB94" i="7" s="1"/>
  <c r="AA94" i="7" a="1"/>
  <c r="AA94" i="7" s="1"/>
  <c r="Z94" i="7" a="1"/>
  <c r="Z94" i="7" s="1"/>
  <c r="Y94" i="7" a="1"/>
  <c r="Y94" i="7" s="1"/>
  <c r="X94" i="7" a="1"/>
  <c r="X94" i="7"/>
  <c r="W94" i="7" a="1"/>
  <c r="W94" i="7" s="1"/>
  <c r="V94" i="7" a="1"/>
  <c r="V94" i="7" s="1"/>
  <c r="U94" i="7" a="1"/>
  <c r="U94" i="7" s="1"/>
  <c r="T94" i="7" a="1"/>
  <c r="T94" i="7"/>
  <c r="S94" i="7" a="1"/>
  <c r="S94" i="7" s="1"/>
  <c r="CG94" i="7" a="1"/>
  <c r="CE94" i="7" a="1"/>
  <c r="EP102" i="7"/>
  <c r="EC102" i="7"/>
  <c r="DP102" i="7"/>
  <c r="DC102" i="7"/>
  <c r="EP98" i="7"/>
  <c r="EC98" i="7"/>
  <c r="EC96" i="7" s="1"/>
  <c r="DP98" i="7"/>
  <c r="DG96" i="7" s="1"/>
  <c r="DC98" i="7"/>
  <c r="CP98" i="7"/>
  <c r="EP94" i="7"/>
  <c r="EC94" i="7"/>
  <c r="DP94" i="7"/>
  <c r="DM92" i="7" s="1"/>
  <c r="DC94" i="7"/>
  <c r="CP94" i="7"/>
  <c r="CC94" i="7"/>
  <c r="EM88" i="7"/>
  <c r="DF88" i="7"/>
  <c r="BC90" i="7" a="1"/>
  <c r="BC90" i="7"/>
  <c r="BB90" i="7" a="1"/>
  <c r="BB90" i="7" s="1"/>
  <c r="BA90" i="7" a="1"/>
  <c r="BA90" i="7" s="1"/>
  <c r="AZ90" i="7" a="1"/>
  <c r="AZ90" i="7" s="1"/>
  <c r="AY90" i="7" a="1"/>
  <c r="AY90" i="7" s="1"/>
  <c r="AX90" i="7" a="1"/>
  <c r="AX90" i="7" s="1"/>
  <c r="AW90" i="7" a="1"/>
  <c r="AW90" i="7" s="1"/>
  <c r="AV90" i="7" a="1"/>
  <c r="AV90" i="7" s="1"/>
  <c r="AU90" i="7" a="1"/>
  <c r="AU90" i="7" s="1"/>
  <c r="AT90" i="7" a="1"/>
  <c r="AT90" i="7" s="1"/>
  <c r="AS90" i="7" a="1"/>
  <c r="AS90" i="7" s="1"/>
  <c r="AR90" i="7" a="1"/>
  <c r="AR90" i="7" s="1"/>
  <c r="AP90" i="7" a="1"/>
  <c r="AP90" i="7" s="1"/>
  <c r="AO90" i="7" a="1"/>
  <c r="AO90" i="7" s="1"/>
  <c r="AN90" i="7" a="1"/>
  <c r="AN90" i="7" s="1"/>
  <c r="AM90" i="7" a="1"/>
  <c r="AM90" i="7" s="1"/>
  <c r="AL90" i="7" a="1"/>
  <c r="AL90" i="7"/>
  <c r="AK90" i="7" a="1"/>
  <c r="AK90" i="7" s="1"/>
  <c r="AJ90" i="7" a="1"/>
  <c r="AJ90" i="7" s="1"/>
  <c r="AI90" i="7" a="1"/>
  <c r="AI90" i="7" s="1"/>
  <c r="AH90" i="7" a="1"/>
  <c r="AH90" i="7"/>
  <c r="AG90" i="7" a="1"/>
  <c r="AG90" i="7" s="1"/>
  <c r="AF90" i="7" a="1"/>
  <c r="AF90" i="7" s="1"/>
  <c r="AE90" i="7" a="1"/>
  <c r="AE90" i="7" s="1"/>
  <c r="AC90" i="7" a="1"/>
  <c r="AC90" i="7" s="1"/>
  <c r="AB90" i="7" a="1"/>
  <c r="AB90" i="7" s="1"/>
  <c r="AA90" i="7" a="1"/>
  <c r="AA90" i="7" s="1"/>
  <c r="Z90" i="7" a="1"/>
  <c r="Z90" i="7" s="1"/>
  <c r="Y90" i="7" a="1"/>
  <c r="Y90" i="7" s="1"/>
  <c r="X90" i="7" a="1"/>
  <c r="X90" i="7" s="1"/>
  <c r="W90" i="7" a="1"/>
  <c r="W90" i="7" s="1"/>
  <c r="V90" i="7" a="1"/>
  <c r="V90" i="7" s="1"/>
  <c r="U90" i="7" a="1"/>
  <c r="U90" i="7"/>
  <c r="T90" i="7" a="1"/>
  <c r="T90" i="7" s="1"/>
  <c r="CJ90" i="7" a="1"/>
  <c r="BC61" i="7"/>
  <c r="AP61" i="7"/>
  <c r="AC61" i="7"/>
  <c r="P61" i="7"/>
  <c r="CC53" i="7"/>
  <c r="CB53" i="7"/>
  <c r="CA53" i="7"/>
  <c r="BZ53" i="7"/>
  <c r="BY53" i="7"/>
  <c r="BX53" i="7"/>
  <c r="BW53" i="7"/>
  <c r="BV53" i="7"/>
  <c r="BU53" i="7"/>
  <c r="BT53" i="7"/>
  <c r="BS53" i="7"/>
  <c r="BR53" i="7"/>
  <c r="BP53" i="7"/>
  <c r="BO53" i="7"/>
  <c r="BN53" i="7"/>
  <c r="BM53" i="7"/>
  <c r="BL53" i="7"/>
  <c r="BK53" i="7"/>
  <c r="BJ53" i="7"/>
  <c r="BI53" i="7"/>
  <c r="BH53" i="7"/>
  <c r="BG53" i="7"/>
  <c r="BF53" i="7"/>
  <c r="BE53" i="7"/>
  <c r="CC45" i="7"/>
  <c r="CB45" i="7"/>
  <c r="CA45" i="7"/>
  <c r="CL49" i="7" s="1" a="1"/>
  <c r="BZ45" i="7"/>
  <c r="BY45" i="7"/>
  <c r="BX45" i="7"/>
  <c r="BW45" i="7"/>
  <c r="BV45" i="7"/>
  <c r="BU45" i="7"/>
  <c r="BT45" i="7"/>
  <c r="BS45" i="7"/>
  <c r="BR45" i="7"/>
  <c r="BN45" i="7"/>
  <c r="BM45" i="7"/>
  <c r="BL45" i="7"/>
  <c r="BK45" i="7"/>
  <c r="BJ45" i="7"/>
  <c r="BI45" i="7"/>
  <c r="BH45" i="7"/>
  <c r="BT49" i="7" s="1" a="1"/>
  <c r="BG45" i="7"/>
  <c r="BF45" i="7"/>
  <c r="BE45" i="7"/>
  <c r="BL39" i="7"/>
  <c r="BM37" i="7" s="1"/>
  <c r="BE37" i="7"/>
  <c r="BC33" i="7" a="1"/>
  <c r="BC33" i="7" s="1"/>
  <c r="BB33" i="7" a="1"/>
  <c r="BB33" i="7" s="1"/>
  <c r="BA33" i="7" a="1"/>
  <c r="BA33" i="7" s="1"/>
  <c r="AZ33" i="7" a="1"/>
  <c r="AZ33" i="7" s="1"/>
  <c r="AY33" i="7" a="1"/>
  <c r="AY33" i="7"/>
  <c r="AX33" i="7" a="1"/>
  <c r="AX33" i="7"/>
  <c r="AW33" i="7" a="1"/>
  <c r="AW33" i="7" s="1"/>
  <c r="AV33" i="7" a="1"/>
  <c r="AV33" i="7" s="1"/>
  <c r="AU33" i="7" a="1"/>
  <c r="AU33" i="7" s="1"/>
  <c r="AT33" i="7" a="1"/>
  <c r="AT33" i="7" s="1"/>
  <c r="AS33" i="7" a="1"/>
  <c r="AS33" i="7" s="1"/>
  <c r="AR33" i="7" a="1"/>
  <c r="AR33" i="7" s="1"/>
  <c r="AP33" i="7" a="1"/>
  <c r="AP33" i="7" s="1"/>
  <c r="W33" i="7" a="1"/>
  <c r="AO33" i="7" a="1"/>
  <c r="AB33" i="7" a="1"/>
  <c r="CM33" i="7" a="1"/>
  <c r="BY33" i="7" a="1"/>
  <c r="BK33" i="7" a="1"/>
  <c r="BE33" i="7" a="1"/>
  <c r="P29" i="7" a="1"/>
  <c r="P29" i="7" s="1"/>
  <c r="R29" i="7" a="1"/>
  <c r="R29" i="7" s="1"/>
  <c r="BC29" i="7" a="1"/>
  <c r="BC29" i="7" s="1"/>
  <c r="BB29" i="7" a="1"/>
  <c r="BB29" i="7" s="1"/>
  <c r="BA29" i="7" a="1"/>
  <c r="BA29" i="7" s="1"/>
  <c r="AZ29" i="7" a="1"/>
  <c r="AZ29" i="7" s="1"/>
  <c r="AY29" i="7" a="1"/>
  <c r="AY29" i="7" s="1"/>
  <c r="AX29" i="7" a="1"/>
  <c r="AX29" i="7"/>
  <c r="AW29" i="7" a="1"/>
  <c r="AW29" i="7" s="1"/>
  <c r="AV29" i="7" a="1"/>
  <c r="AV29" i="7" s="1"/>
  <c r="AU29" i="7" a="1"/>
  <c r="AU29" i="7" s="1"/>
  <c r="AT29" i="7" a="1"/>
  <c r="AT29" i="7" s="1"/>
  <c r="AS29" i="7" a="1"/>
  <c r="AS29" i="7" s="1"/>
  <c r="AR29" i="7" a="1"/>
  <c r="AR29" i="7" s="1"/>
  <c r="AP29" i="7" a="1"/>
  <c r="AP29" i="7" s="1"/>
  <c r="AO29" i="7" a="1"/>
  <c r="AO29" i="7" s="1"/>
  <c r="AN29" i="7" a="1"/>
  <c r="AN29" i="7" s="1"/>
  <c r="AM29" i="7" a="1"/>
  <c r="AM29" i="7" s="1"/>
  <c r="AL29" i="7" a="1"/>
  <c r="AL29" i="7" s="1"/>
  <c r="AK29" i="7" a="1"/>
  <c r="AK29" i="7" s="1"/>
  <c r="AJ29" i="7" a="1"/>
  <c r="AJ29" i="7" s="1"/>
  <c r="AI29" i="7" a="1"/>
  <c r="AI29" i="7" s="1"/>
  <c r="AH29" i="7" a="1"/>
  <c r="AH29" i="7" s="1"/>
  <c r="AG29" i="7" a="1"/>
  <c r="AG29" i="7"/>
  <c r="AF29" i="7" a="1"/>
  <c r="AF29" i="7" s="1"/>
  <c r="AE29" i="7" a="1"/>
  <c r="AE29" i="7" s="1"/>
  <c r="AC29" i="7" a="1"/>
  <c r="AC29" i="7" s="1"/>
  <c r="AB29" i="7" a="1"/>
  <c r="AB29" i="7" s="1"/>
  <c r="AA29" i="7" a="1"/>
  <c r="AA29" i="7" s="1"/>
  <c r="Z29" i="7" a="1"/>
  <c r="Z29" i="7" s="1"/>
  <c r="Y29" i="7" a="1"/>
  <c r="Y29" i="7" s="1"/>
  <c r="X29" i="7" a="1"/>
  <c r="X29" i="7"/>
  <c r="W29" i="7" a="1"/>
  <c r="W29" i="7" s="1"/>
  <c r="V29" i="7" a="1"/>
  <c r="V29" i="7" s="1"/>
  <c r="U29" i="7" a="1"/>
  <c r="U29" i="7" s="1"/>
  <c r="T29" i="7" a="1"/>
  <c r="T29" i="7" s="1"/>
  <c r="S29" i="7" a="1"/>
  <c r="S29" i="7" s="1"/>
  <c r="CJ29" i="7" a="1"/>
  <c r="BY29" i="7" a="1"/>
  <c r="BR29" i="7" a="1"/>
  <c r="AW25" i="7" a="1"/>
  <c r="AT25" i="7" a="1"/>
  <c r="AE25" i="7" a="1"/>
  <c r="BC21" i="7" a="1"/>
  <c r="BC21" i="7" s="1"/>
  <c r="BB21" i="7" a="1"/>
  <c r="BB21" i="7" s="1"/>
  <c r="BA21" i="7" a="1"/>
  <c r="BA21" i="7"/>
  <c r="AZ21" i="7" a="1"/>
  <c r="AZ21" i="7" s="1"/>
  <c r="AY21" i="7" a="1"/>
  <c r="AY21" i="7" s="1"/>
  <c r="AX21" i="7" a="1"/>
  <c r="AX21" i="7" s="1"/>
  <c r="AW21" i="7" a="1"/>
  <c r="AW21" i="7" s="1"/>
  <c r="AV21" i="7" a="1"/>
  <c r="AV21" i="7" s="1"/>
  <c r="AU21" i="7" a="1"/>
  <c r="AU21" i="7" s="1"/>
  <c r="AT21" i="7" a="1"/>
  <c r="AT21" i="7" s="1"/>
  <c r="AS21" i="7" a="1"/>
  <c r="AS21" i="7"/>
  <c r="AR21" i="7" a="1"/>
  <c r="AR21" i="7" s="1"/>
  <c r="AP21" i="7" a="1"/>
  <c r="AP21" i="7" s="1"/>
  <c r="AO21" i="7" a="1"/>
  <c r="AO21" i="7" s="1"/>
  <c r="AN21" i="7" a="1"/>
  <c r="AN21" i="7" s="1"/>
  <c r="AM21" i="7" a="1"/>
  <c r="AM21" i="7" s="1"/>
  <c r="AL21" i="7" a="1"/>
  <c r="AL21" i="7" s="1"/>
  <c r="AK21" i="7" a="1"/>
  <c r="AK21" i="7" s="1"/>
  <c r="AJ21" i="7" a="1"/>
  <c r="AJ21" i="7" s="1"/>
  <c r="AI21" i="7" a="1"/>
  <c r="AI21" i="7" s="1"/>
  <c r="AH21" i="7" a="1"/>
  <c r="AH21" i="7" s="1"/>
  <c r="AG21" i="7" a="1"/>
  <c r="AG21" i="7" s="1"/>
  <c r="AF21" i="7" a="1"/>
  <c r="AF21" i="7" s="1"/>
  <c r="AE21" i="7" a="1"/>
  <c r="AE21" i="7" s="1"/>
  <c r="AC21" i="7" a="1"/>
  <c r="AC21" i="7" s="1"/>
  <c r="AB21" i="7" a="1"/>
  <c r="AB21" i="7" s="1"/>
  <c r="AA21" i="7" a="1"/>
  <c r="AA21" i="7" s="1"/>
  <c r="Z21" i="7" a="1"/>
  <c r="Z21" i="7" s="1"/>
  <c r="Y21" i="7" a="1"/>
  <c r="Y21" i="7" s="1"/>
  <c r="X21" i="7" a="1"/>
  <c r="X21" i="7" s="1"/>
  <c r="W21" i="7" a="1"/>
  <c r="W21" i="7" s="1"/>
  <c r="V21" i="7" a="1"/>
  <c r="V21" i="7" s="1"/>
  <c r="U21" i="7" a="1"/>
  <c r="U21" i="7" s="1"/>
  <c r="T21" i="7" a="1"/>
  <c r="T21" i="7" s="1"/>
  <c r="S21" i="7" a="1"/>
  <c r="S21" i="7"/>
  <c r="R21" i="7" a="1"/>
  <c r="R21" i="7" s="1"/>
  <c r="P21" i="7" a="1"/>
  <c r="P21" i="7" s="1"/>
  <c r="P17" i="7" a="1"/>
  <c r="P17" i="7" s="1"/>
  <c r="CG21" i="7" a="1"/>
  <c r="CA21" i="7" a="1"/>
  <c r="BE21" i="7" a="1"/>
  <c r="BE21" i="7" s="1"/>
  <c r="AJ17" i="7" a="1"/>
  <c r="AJ17" i="7" s="1"/>
  <c r="AI17" i="7" a="1"/>
  <c r="AI17" i="7" s="1"/>
  <c r="AH17" i="7" a="1"/>
  <c r="AH17" i="7" s="1"/>
  <c r="AG17" i="7" a="1"/>
  <c r="AG17" i="7" s="1"/>
  <c r="AF17" i="7" a="1"/>
  <c r="AF17" i="7"/>
  <c r="AE17" i="7" a="1"/>
  <c r="AE17" i="7" s="1"/>
  <c r="AC17" i="7" a="1"/>
  <c r="AC17" i="7" s="1"/>
  <c r="AB17" i="7" a="1"/>
  <c r="AB17" i="7" s="1"/>
  <c r="AA17" i="7" a="1"/>
  <c r="AA17" i="7" s="1"/>
  <c r="Z17" i="7" a="1"/>
  <c r="Z17" i="7" s="1"/>
  <c r="Y17" i="7" a="1"/>
  <c r="Y17" i="7" s="1"/>
  <c r="X17" i="7" a="1"/>
  <c r="X17" i="7" s="1"/>
  <c r="W17" i="7" a="1"/>
  <c r="W17" i="7" s="1"/>
  <c r="V17" i="7" a="1"/>
  <c r="V17" i="7" s="1"/>
  <c r="U17" i="7" a="1"/>
  <c r="U17" i="7" s="1"/>
  <c r="T17" i="7" a="1"/>
  <c r="T17" i="7" s="1"/>
  <c r="AK17" i="7" a="1"/>
  <c r="AK17" i="7" s="1"/>
  <c r="BC17" i="7" a="1"/>
  <c r="BC17" i="7" s="1"/>
  <c r="BB17" i="7" a="1"/>
  <c r="BB17" i="7" s="1"/>
  <c r="BA17" i="7" a="1"/>
  <c r="BA17" i="7" s="1"/>
  <c r="AZ17" i="7" a="1"/>
  <c r="AZ17" i="7" s="1"/>
  <c r="AY17" i="7" a="1"/>
  <c r="AY17" i="7" s="1"/>
  <c r="AX17" i="7" a="1"/>
  <c r="AX17" i="7" s="1"/>
  <c r="AW17" i="7" a="1"/>
  <c r="AW17" i="7" s="1"/>
  <c r="AV17" i="7" a="1"/>
  <c r="AV17" i="7" s="1"/>
  <c r="AU17" i="7" a="1"/>
  <c r="AU17" i="7" s="1"/>
  <c r="AT17" i="7" a="1"/>
  <c r="AT17" i="7" s="1"/>
  <c r="AS17" i="7" a="1"/>
  <c r="AS17" i="7" s="1"/>
  <c r="AR17" i="7" a="1"/>
  <c r="AR17" i="7"/>
  <c r="AP17" i="7" a="1"/>
  <c r="AP17" i="7" s="1"/>
  <c r="AO17" i="7" a="1"/>
  <c r="AO17" i="7" s="1"/>
  <c r="AN17" i="7" a="1"/>
  <c r="AN17" i="7" s="1"/>
  <c r="AM17" i="7" a="1"/>
  <c r="AM17" i="7" s="1"/>
  <c r="AL17" i="7" a="1"/>
  <c r="AL17" i="7" s="1"/>
  <c r="CM17" i="7" a="1"/>
  <c r="CK17" i="7" a="1"/>
  <c r="EP82" i="7"/>
  <c r="EC82" i="7"/>
  <c r="DP82" i="7"/>
  <c r="DC82" i="7"/>
  <c r="CP82" i="7"/>
  <c r="CC82" i="7"/>
  <c r="BP82" i="7"/>
  <c r="BC82" i="7"/>
  <c r="AP82" i="7"/>
  <c r="AC82" i="7"/>
  <c r="EP78" i="7"/>
  <c r="EC78" i="7"/>
  <c r="DP78" i="7"/>
  <c r="DC78" i="7"/>
  <c r="CP78" i="7"/>
  <c r="CC78" i="7"/>
  <c r="BP78" i="7"/>
  <c r="BC78" i="7"/>
  <c r="AP78" i="7"/>
  <c r="AC78" i="7"/>
  <c r="P82" i="7"/>
  <c r="P78" i="7"/>
  <c r="EP86" i="7"/>
  <c r="EC86" i="7"/>
  <c r="DP86" i="7"/>
  <c r="DC86" i="7"/>
  <c r="CP86" i="7"/>
  <c r="CC86" i="7"/>
  <c r="BP86" i="7"/>
  <c r="BC86" i="7"/>
  <c r="AP86" i="7"/>
  <c r="AC86" i="7"/>
  <c r="P86" i="7"/>
  <c r="EP67" i="7"/>
  <c r="EP69" i="7" s="1"/>
  <c r="EC67" i="7"/>
  <c r="EC69" i="7" s="1"/>
  <c r="DP67" i="7"/>
  <c r="DP69" i="7" s="1"/>
  <c r="DC67" i="7"/>
  <c r="DC69" i="7" s="1"/>
  <c r="CP67" i="7"/>
  <c r="CP69" i="7" s="1"/>
  <c r="CC67" i="7"/>
  <c r="CC69" i="7" s="1"/>
  <c r="BP67" i="7"/>
  <c r="BP69" i="7" s="1"/>
  <c r="BC67" i="7"/>
  <c r="AP67" i="7"/>
  <c r="AC67" i="7"/>
  <c r="P67" i="7"/>
  <c r="P69" i="7" s="1" a="1"/>
  <c r="P69" i="7" s="1"/>
  <c r="EP63" i="7"/>
  <c r="EP65" i="7" s="1"/>
  <c r="EC63" i="7"/>
  <c r="EC65" i="7" s="1"/>
  <c r="DP63" i="7"/>
  <c r="DP65" i="7" s="1"/>
  <c r="DC63" i="7"/>
  <c r="DC65" i="7" s="1"/>
  <c r="CP63" i="7"/>
  <c r="CP65" i="7" s="1"/>
  <c r="CC63" i="7"/>
  <c r="CC65" i="7" s="1"/>
  <c r="BP63" i="7"/>
  <c r="BP65" i="7" s="1"/>
  <c r="BC63" i="7"/>
  <c r="BC65" i="7" s="1" a="1"/>
  <c r="BC65" i="7" s="1"/>
  <c r="AP63" i="7"/>
  <c r="AC63" i="7"/>
  <c r="P63" i="7"/>
  <c r="P65" i="7" s="1" a="1"/>
  <c r="EP59" i="7"/>
  <c r="EP61" i="7" s="1"/>
  <c r="EC59" i="7"/>
  <c r="EC61" i="7" s="1"/>
  <c r="DP59" i="7"/>
  <c r="DP61" i="7" s="1"/>
  <c r="DC59" i="7"/>
  <c r="DC61" i="7" s="1"/>
  <c r="CP59" i="7"/>
  <c r="CP61" i="7" s="1"/>
  <c r="CC59" i="7"/>
  <c r="CC61" i="7" s="1"/>
  <c r="BP59" i="7"/>
  <c r="BP61" i="7" s="1"/>
  <c r="EP53" i="7"/>
  <c r="DC53" i="7"/>
  <c r="Y34" i="6"/>
  <c r="Y40" i="6" s="1"/>
  <c r="W34" i="6"/>
  <c r="W40" i="6" s="1"/>
  <c r="U34" i="6"/>
  <c r="U40" i="6" s="1"/>
  <c r="S34" i="6"/>
  <c r="S40" i="6" s="1"/>
  <c r="Q34" i="6"/>
  <c r="Q40" i="6" s="1"/>
  <c r="O34" i="6"/>
  <c r="O40" i="6" s="1"/>
  <c r="M34" i="6"/>
  <c r="M40" i="6" s="1"/>
  <c r="K34" i="6"/>
  <c r="K40" i="6" s="1"/>
  <c r="I34" i="6"/>
  <c r="I40" i="6" s="1"/>
  <c r="G34" i="6"/>
  <c r="G40" i="6" s="1"/>
  <c r="E34" i="6"/>
  <c r="E40" i="6" s="1"/>
  <c r="EP47" i="7"/>
  <c r="EC47" i="7"/>
  <c r="DP47" i="7"/>
  <c r="DC47" i="7"/>
  <c r="AA26" i="6"/>
  <c r="Y26" i="6"/>
  <c r="W26" i="6"/>
  <c r="DC39" i="7"/>
  <c r="CP39" i="7"/>
  <c r="M26" i="6"/>
  <c r="K26" i="6"/>
  <c r="I26" i="6"/>
  <c r="EP33" i="7"/>
  <c r="EC33" i="7"/>
  <c r="EB31" i="7" s="1"/>
  <c r="DP33" i="7"/>
  <c r="DC33" i="7"/>
  <c r="CZ31" i="7" s="1"/>
  <c r="CP33" i="7"/>
  <c r="CC33" i="7"/>
  <c r="BP33" i="7"/>
  <c r="EP29" i="7"/>
  <c r="EC29" i="7"/>
  <c r="DP29" i="7"/>
  <c r="DC29" i="7"/>
  <c r="CV27" i="7" s="1"/>
  <c r="CP29" i="7"/>
  <c r="CC29" i="7"/>
  <c r="BP29" i="7"/>
  <c r="EP21" i="7"/>
  <c r="EC21" i="7"/>
  <c r="DP21" i="7"/>
  <c r="DC21" i="7"/>
  <c r="CP21" i="7"/>
  <c r="CC21" i="7"/>
  <c r="BP21" i="7"/>
  <c r="EP17" i="7"/>
  <c r="EC17" i="7"/>
  <c r="DY15" i="7" s="1"/>
  <c r="DP17" i="7"/>
  <c r="DF15" i="7" s="1"/>
  <c r="DC17" i="7"/>
  <c r="CX15" i="7" s="1"/>
  <c r="CP17" i="7"/>
  <c r="CC17" i="7"/>
  <c r="BP17" i="7"/>
  <c r="C6" i="6"/>
  <c r="BK39" i="7"/>
  <c r="BL37" i="7" s="1"/>
  <c r="BF39" i="7"/>
  <c r="BG37" i="7" s="1"/>
  <c r="BB39" i="7"/>
  <c r="BC37" i="7" s="1"/>
  <c r="AZ39" i="7"/>
  <c r="BA37" i="7" s="1"/>
  <c r="AY39" i="7"/>
  <c r="AZ37" i="7" s="1"/>
  <c r="AW39" i="7"/>
  <c r="AX37" i="7"/>
  <c r="AX39" i="7"/>
  <c r="AY37" i="7" s="1"/>
  <c r="AR39" i="7"/>
  <c r="AS37" i="7" s="1"/>
  <c r="AP39" i="7"/>
  <c r="AR37" i="7" s="1"/>
  <c r="AO39" i="7"/>
  <c r="AP37" i="7" s="1"/>
  <c r="AM39" i="7"/>
  <c r="AN37" i="7" s="1"/>
  <c r="AK39" i="7"/>
  <c r="AL37" i="7" s="1"/>
  <c r="AJ39" i="7"/>
  <c r="AK37" i="7" s="1"/>
  <c r="AI39" i="7"/>
  <c r="AJ37" i="7"/>
  <c r="AF39" i="7"/>
  <c r="AG37" i="7" s="1"/>
  <c r="X37" i="7"/>
  <c r="R39" i="7"/>
  <c r="S37" i="7" s="1"/>
  <c r="R37" i="7"/>
  <c r="T37" i="7"/>
  <c r="U37" i="7"/>
  <c r="V37" i="7"/>
  <c r="W37" i="7"/>
  <c r="Y37" i="7"/>
  <c r="Z37" i="7"/>
  <c r="AA37" i="7"/>
  <c r="AB37" i="7"/>
  <c r="AC37" i="7"/>
  <c r="AE37" i="7"/>
  <c r="AF37" i="7"/>
  <c r="AH37" i="7"/>
  <c r="AI37" i="7"/>
  <c r="AM37" i="7"/>
  <c r="AO37" i="7"/>
  <c r="AT37" i="7"/>
  <c r="AU37" i="7"/>
  <c r="AV37" i="7"/>
  <c r="AW37" i="7"/>
  <c r="BB37" i="7"/>
  <c r="BF37" i="7"/>
  <c r="BH37" i="7"/>
  <c r="BI37" i="7"/>
  <c r="BJ37" i="7"/>
  <c r="BK37" i="7"/>
  <c r="AM33" i="7" a="1"/>
  <c r="AL33" i="7" a="1"/>
  <c r="AN33" i="7" a="1"/>
  <c r="F11" i="7"/>
  <c r="G11" i="7" s="1"/>
  <c r="H11" i="7" s="1"/>
  <c r="I11" i="7" s="1"/>
  <c r="J11" i="7" s="1"/>
  <c r="K11" i="7" s="1"/>
  <c r="L11" i="7" s="1"/>
  <c r="M11" i="7" s="1"/>
  <c r="N11" i="7" s="1"/>
  <c r="O11" i="7" s="1"/>
  <c r="P11" i="7" s="1"/>
  <c r="R11" i="7" s="1"/>
  <c r="S11" i="7" s="1"/>
  <c r="T11" i="7" s="1"/>
  <c r="U11" i="7" s="1"/>
  <c r="V11" i="7" s="1"/>
  <c r="W11" i="7" s="1"/>
  <c r="X11" i="7" s="1"/>
  <c r="Y11" i="7" s="1"/>
  <c r="Z11" i="7" s="1"/>
  <c r="AA11" i="7" s="1"/>
  <c r="AB11" i="7" s="1"/>
  <c r="AC11" i="7" s="1"/>
  <c r="AE11" i="7" s="1"/>
  <c r="AF11" i="7" s="1"/>
  <c r="AG11" i="7" s="1"/>
  <c r="AH11" i="7" s="1"/>
  <c r="AI11" i="7" s="1"/>
  <c r="AJ11" i="7" s="1"/>
  <c r="AK11" i="7" s="1"/>
  <c r="AL11" i="7" s="1"/>
  <c r="AM11" i="7" s="1"/>
  <c r="AN11" i="7" s="1"/>
  <c r="AO11" i="7" s="1"/>
  <c r="AP11" i="7" s="1"/>
  <c r="AR11" i="7" s="1"/>
  <c r="AS11" i="7" s="1"/>
  <c r="AT11" i="7" s="1"/>
  <c r="AU11" i="7" s="1"/>
  <c r="AV11" i="7" s="1"/>
  <c r="AW11" i="7" s="1"/>
  <c r="AX11" i="7" s="1"/>
  <c r="AY11" i="7" s="1"/>
  <c r="AZ11" i="7" s="1"/>
  <c r="BA11" i="7" s="1"/>
  <c r="BB11" i="7" s="1"/>
  <c r="BC11" i="7" s="1"/>
  <c r="BE11" i="7" s="1"/>
  <c r="BF11" i="7" s="1"/>
  <c r="BG11" i="7" s="1"/>
  <c r="BH11" i="7" s="1"/>
  <c r="BI11" i="7" s="1"/>
  <c r="BJ11" i="7" s="1"/>
  <c r="BK11" i="7" s="1"/>
  <c r="BL11" i="7" s="1"/>
  <c r="BM11" i="7" s="1"/>
  <c r="BN11" i="7" s="1"/>
  <c r="BO11" i="7" s="1"/>
  <c r="BP11" i="7" s="1"/>
  <c r="BR11" i="7" s="1"/>
  <c r="BS11" i="7" s="1"/>
  <c r="BT11" i="7" s="1"/>
  <c r="BU11" i="7" s="1"/>
  <c r="BV11" i="7" s="1"/>
  <c r="BW11" i="7" s="1"/>
  <c r="BX11" i="7" s="1"/>
  <c r="BY11" i="7" s="1"/>
  <c r="AC69" i="7" a="1"/>
  <c r="BC69" i="7" a="1"/>
  <c r="BF29" i="7" a="1"/>
  <c r="CF29" i="7" a="1"/>
  <c r="AK49" i="7" a="1"/>
  <c r="BS17" i="7" a="1"/>
  <c r="CF90" i="7" a="1"/>
  <c r="BH29" i="7" a="1"/>
  <c r="BG29" i="7" a="1"/>
  <c r="CK33" i="7" a="1"/>
  <c r="BO29" i="7" a="1"/>
  <c r="BH33" i="7" a="1"/>
  <c r="AJ33" i="7" a="1"/>
  <c r="BT17" i="7" a="1"/>
  <c r="AK33" i="7" a="1"/>
  <c r="Y33" i="7" a="1"/>
  <c r="CI90" i="7" a="1"/>
  <c r="BJ33" i="7" a="1"/>
  <c r="BF33" i="7" a="1"/>
  <c r="BR33" i="7" a="1"/>
  <c r="BG33" i="7" a="1"/>
  <c r="CF94" i="7" a="1"/>
  <c r="AV25" i="7" a="1"/>
  <c r="BZ21" i="7" a="1"/>
  <c r="BI33" i="7" a="1"/>
  <c r="AI25" i="7" a="1"/>
  <c r="BX49" i="7" a="1"/>
  <c r="CC49" i="7" a="1"/>
  <c r="BP37" i="7"/>
  <c r="AP69" i="7" a="1"/>
  <c r="AP65" i="7" a="1"/>
  <c r="AC65" i="7" a="1"/>
  <c r="BO37" i="7"/>
  <c r="CM49" i="7" a="1"/>
  <c r="FY19" i="7" l="1"/>
  <c r="FX19" i="7"/>
  <c r="FU19" i="7"/>
  <c r="GA19" i="7"/>
  <c r="FW19" i="7"/>
  <c r="GB19" i="7"/>
  <c r="FT19" i="7"/>
  <c r="FS19" i="7"/>
  <c r="FZ19" i="7"/>
  <c r="FR19" i="7"/>
  <c r="GC19" i="7"/>
  <c r="FV19" i="7"/>
  <c r="GI31" i="7"/>
  <c r="GM31" i="7"/>
  <c r="GE31" i="7"/>
  <c r="GK31" i="7"/>
  <c r="GL31" i="7"/>
  <c r="GP31" i="7"/>
  <c r="GO31" i="7"/>
  <c r="GF31" i="7"/>
  <c r="GJ31" i="7"/>
  <c r="GH31" i="7"/>
  <c r="GG31" i="7"/>
  <c r="GN31" i="7"/>
  <c r="GN88" i="7"/>
  <c r="GF88" i="7"/>
  <c r="GE88" i="7"/>
  <c r="GL88" i="7"/>
  <c r="GK88" i="7"/>
  <c r="GJ88" i="7"/>
  <c r="GI88" i="7"/>
  <c r="GP88" i="7"/>
  <c r="GH88" i="7"/>
  <c r="GO88" i="7"/>
  <c r="GG88" i="7"/>
  <c r="GM88" i="7"/>
  <c r="FX88" i="7"/>
  <c r="FW88" i="7"/>
  <c r="GB88" i="7"/>
  <c r="FT88" i="7"/>
  <c r="GF90" i="7" s="1" a="1"/>
  <c r="GF90" i="7" s="1"/>
  <c r="GC88" i="7"/>
  <c r="FZ88" i="7"/>
  <c r="FV88" i="7"/>
  <c r="GA88" i="7"/>
  <c r="FS88" i="7"/>
  <c r="FR88" i="7"/>
  <c r="FU88" i="7"/>
  <c r="FY88" i="7"/>
  <c r="GK90" i="7" s="1" a="1"/>
  <c r="GK90" i="7" s="1"/>
  <c r="GK92" i="7"/>
  <c r="GJ92" i="7"/>
  <c r="GI92" i="7"/>
  <c r="GO92" i="7"/>
  <c r="GG92" i="7"/>
  <c r="GP92" i="7"/>
  <c r="GE92" i="7"/>
  <c r="GN92" i="7"/>
  <c r="GF92" i="7"/>
  <c r="GM92" i="7"/>
  <c r="GH92" i="7"/>
  <c r="GL92" i="7"/>
  <c r="GA31" i="7"/>
  <c r="FS31" i="7"/>
  <c r="FR31" i="7"/>
  <c r="FX31" i="7"/>
  <c r="FW31" i="7"/>
  <c r="FU31" i="7"/>
  <c r="FV31" i="7"/>
  <c r="GC31" i="7"/>
  <c r="GB31" i="7"/>
  <c r="FT31" i="7"/>
  <c r="FZ31" i="7"/>
  <c r="FY31" i="7"/>
  <c r="FU92" i="7"/>
  <c r="GB92" i="7"/>
  <c r="GC92" i="7"/>
  <c r="FS92" i="7"/>
  <c r="FZ92" i="7"/>
  <c r="FY92" i="7"/>
  <c r="FR92" i="7"/>
  <c r="FX92" i="7"/>
  <c r="FW92" i="7"/>
  <c r="GA92" i="7"/>
  <c r="FV92" i="7"/>
  <c r="FT92" i="7"/>
  <c r="GH96" i="7"/>
  <c r="GO96" i="7"/>
  <c r="GN96" i="7"/>
  <c r="GF96" i="7"/>
  <c r="GL96" i="7"/>
  <c r="GK96" i="7"/>
  <c r="GJ96" i="7"/>
  <c r="GM96" i="7"/>
  <c r="GP96" i="7"/>
  <c r="GE96" i="7"/>
  <c r="GI96" i="7"/>
  <c r="GG96" i="7"/>
  <c r="GB15" i="7"/>
  <c r="FT15" i="7"/>
  <c r="FS15" i="7"/>
  <c r="FR15" i="7"/>
  <c r="FX15" i="7"/>
  <c r="FV15" i="7"/>
  <c r="FY15" i="7"/>
  <c r="FW15" i="7"/>
  <c r="FU15" i="7"/>
  <c r="GC15" i="7"/>
  <c r="GA15" i="7"/>
  <c r="FZ15" i="7"/>
  <c r="FV27" i="7"/>
  <c r="GB27" i="7"/>
  <c r="FS27" i="7"/>
  <c r="FZ27" i="7"/>
  <c r="FR27" i="7"/>
  <c r="GC27" i="7"/>
  <c r="FY27" i="7"/>
  <c r="FX27" i="7"/>
  <c r="FT27" i="7"/>
  <c r="GA27" i="7"/>
  <c r="FW27" i="7"/>
  <c r="FU27" i="7"/>
  <c r="GE37" i="7"/>
  <c r="FR39" i="7"/>
  <c r="FS39" i="7" s="1"/>
  <c r="FT39" i="7" s="1"/>
  <c r="FU39" i="7" s="1"/>
  <c r="FV39" i="7" s="1"/>
  <c r="FW39" i="7" s="1"/>
  <c r="FX39" i="7" s="1"/>
  <c r="FY39" i="7" s="1"/>
  <c r="FZ39" i="7" s="1"/>
  <c r="GA39" i="7" s="1"/>
  <c r="GB39" i="7" s="1"/>
  <c r="FZ96" i="7"/>
  <c r="FR96" i="7"/>
  <c r="FX96" i="7"/>
  <c r="FV96" i="7"/>
  <c r="FT96" i="7"/>
  <c r="GC96" i="7"/>
  <c r="FU96" i="7"/>
  <c r="GB96" i="7"/>
  <c r="GA96" i="7"/>
  <c r="FS96" i="7"/>
  <c r="FY96" i="7"/>
  <c r="FW96" i="7"/>
  <c r="GJ15" i="7"/>
  <c r="GI15" i="7"/>
  <c r="GN15" i="7"/>
  <c r="GF15" i="7"/>
  <c r="GL15" i="7"/>
  <c r="GM15" i="7"/>
  <c r="GE15" i="7"/>
  <c r="GO15" i="7"/>
  <c r="GG15" i="7"/>
  <c r="GK15" i="7"/>
  <c r="GP15" i="7"/>
  <c r="GH15" i="7"/>
  <c r="GL27" i="7"/>
  <c r="GK27" i="7"/>
  <c r="GJ27" i="7"/>
  <c r="GH27" i="7"/>
  <c r="GF27" i="7"/>
  <c r="GI27" i="7"/>
  <c r="GO27" i="7"/>
  <c r="GG27" i="7"/>
  <c r="GN27" i="7"/>
  <c r="GM27" i="7"/>
  <c r="GE27" i="7"/>
  <c r="GP27" i="7"/>
  <c r="GE39" i="7"/>
  <c r="GF39" i="7" s="1"/>
  <c r="GG39" i="7" s="1"/>
  <c r="GH39" i="7" s="1"/>
  <c r="GI39" i="7" s="1"/>
  <c r="GJ39" i="7" s="1"/>
  <c r="GK39" i="7" s="1"/>
  <c r="GL39" i="7" s="1"/>
  <c r="GM39" i="7" s="1"/>
  <c r="GN39" i="7" s="1"/>
  <c r="GO39" i="7" s="1"/>
  <c r="FE47" i="7"/>
  <c r="FF47" i="7" s="1"/>
  <c r="FG47" i="7" s="1"/>
  <c r="FH47" i="7" s="1"/>
  <c r="FI47" i="7" s="1"/>
  <c r="FJ47" i="7" s="1"/>
  <c r="FK47" i="7" s="1"/>
  <c r="FL47" i="7" s="1"/>
  <c r="FM47" i="7" s="1"/>
  <c r="FN47" i="7" s="1"/>
  <c r="FO47" i="7" s="1"/>
  <c r="GO19" i="7"/>
  <c r="GG19" i="7"/>
  <c r="GP19" i="7"/>
  <c r="GF19" i="7"/>
  <c r="GL19" i="7"/>
  <c r="GM19" i="7"/>
  <c r="GK19" i="7"/>
  <c r="GE19" i="7"/>
  <c r="GJ19" i="7"/>
  <c r="GI19" i="7"/>
  <c r="GH19" i="7"/>
  <c r="GN19" i="7"/>
  <c r="FR47" i="7"/>
  <c r="FS47" i="7" s="1"/>
  <c r="FT47" i="7" s="1"/>
  <c r="FU47" i="7" s="1"/>
  <c r="FV47" i="7" s="1"/>
  <c r="FW47" i="7" s="1"/>
  <c r="FX47" i="7" s="1"/>
  <c r="FY47" i="7" s="1"/>
  <c r="FZ47" i="7" s="1"/>
  <c r="GA47" i="7" s="1"/>
  <c r="GB47" i="7" s="1"/>
  <c r="FR37" i="7"/>
  <c r="FM92" i="7"/>
  <c r="FI92" i="7"/>
  <c r="FK92" i="7"/>
  <c r="FJ92" i="7"/>
  <c r="FG92" i="7"/>
  <c r="FE92" i="7"/>
  <c r="FN92" i="7"/>
  <c r="FF92" i="7"/>
  <c r="FO92" i="7"/>
  <c r="FL92" i="7"/>
  <c r="FP92" i="7"/>
  <c r="FH92" i="7"/>
  <c r="GE53" i="7"/>
  <c r="FM96" i="7"/>
  <c r="FJ96" i="7"/>
  <c r="FE96" i="7"/>
  <c r="FN96" i="7"/>
  <c r="FK96" i="7"/>
  <c r="FF96" i="7"/>
  <c r="FO96" i="7"/>
  <c r="FG96" i="7"/>
  <c r="FI96" i="7"/>
  <c r="FH96" i="7"/>
  <c r="FL96" i="7"/>
  <c r="FP96" i="7"/>
  <c r="FE53" i="7"/>
  <c r="FL27" i="7"/>
  <c r="FI27" i="7"/>
  <c r="FN27" i="7"/>
  <c r="FK27" i="7"/>
  <c r="FJ27" i="7"/>
  <c r="FH27" i="7"/>
  <c r="FP27" i="7"/>
  <c r="FE27" i="7"/>
  <c r="FF27" i="7"/>
  <c r="FO27" i="7"/>
  <c r="FG27" i="7"/>
  <c r="FM27" i="7"/>
  <c r="FL15" i="7"/>
  <c r="FI15" i="7"/>
  <c r="FK15" i="7"/>
  <c r="FJ15" i="7"/>
  <c r="FH15" i="7"/>
  <c r="FP15" i="7"/>
  <c r="FF15" i="7"/>
  <c r="FM15" i="7"/>
  <c r="FO15" i="7"/>
  <c r="FG15" i="7"/>
  <c r="FN15" i="7"/>
  <c r="FE15" i="7"/>
  <c r="FP19" i="7"/>
  <c r="FH19" i="7"/>
  <c r="FF19" i="7"/>
  <c r="FL19" i="7"/>
  <c r="FO19" i="7"/>
  <c r="FG19" i="7"/>
  <c r="FM19" i="7"/>
  <c r="FJ19" i="7"/>
  <c r="FI19" i="7"/>
  <c r="FN19" i="7"/>
  <c r="FE19" i="7"/>
  <c r="FK19" i="7"/>
  <c r="FP31" i="7"/>
  <c r="FH31" i="7"/>
  <c r="FF31" i="7"/>
  <c r="FI31" i="7"/>
  <c r="FO31" i="7"/>
  <c r="FG31" i="7"/>
  <c r="FE31" i="7"/>
  <c r="FL31" i="7"/>
  <c r="FN31" i="7"/>
  <c r="FM31" i="7"/>
  <c r="FK31" i="7"/>
  <c r="FJ31" i="7"/>
  <c r="FP45" i="7"/>
  <c r="FN88" i="7"/>
  <c r="FF88" i="7"/>
  <c r="FM88" i="7"/>
  <c r="FE88" i="7"/>
  <c r="FO88" i="7"/>
  <c r="FL88" i="7"/>
  <c r="FH88" i="7"/>
  <c r="FK88" i="7"/>
  <c r="FG88" i="7"/>
  <c r="FJ88" i="7"/>
  <c r="FP88" i="7"/>
  <c r="FI88" i="7"/>
  <c r="GC45" i="7"/>
  <c r="FR53" i="7"/>
  <c r="ER47" i="7"/>
  <c r="ES47" i="7" s="1"/>
  <c r="ET47" i="7" s="1"/>
  <c r="EU47" i="7" s="1"/>
  <c r="EV47" i="7" s="1"/>
  <c r="EW47" i="7" s="1"/>
  <c r="EX47" i="7" s="1"/>
  <c r="EY47" i="7" s="1"/>
  <c r="EZ47" i="7" s="1"/>
  <c r="FA47" i="7" s="1"/>
  <c r="FB47" i="7" s="1"/>
  <c r="AE26" i="6"/>
  <c r="AG26" i="6"/>
  <c r="AI26" i="6"/>
  <c r="FC45" i="7"/>
  <c r="EV27" i="7"/>
  <c r="ET27" i="7"/>
  <c r="ES27" i="7"/>
  <c r="FA27" i="7"/>
  <c r="EY27" i="7"/>
  <c r="FB27" i="7"/>
  <c r="EX27" i="7"/>
  <c r="FC27" i="7"/>
  <c r="EW27" i="7"/>
  <c r="EU27" i="7"/>
  <c r="ER27" i="7"/>
  <c r="EZ27" i="7"/>
  <c r="EW92" i="7"/>
  <c r="EV92" i="7"/>
  <c r="FC92" i="7"/>
  <c r="EU92" i="7"/>
  <c r="FA92" i="7"/>
  <c r="ES92" i="7"/>
  <c r="EZ92" i="7"/>
  <c r="ER92" i="7"/>
  <c r="EY92" i="7"/>
  <c r="FB92" i="7"/>
  <c r="ET92" i="7"/>
  <c r="EX92" i="7"/>
  <c r="EZ31" i="7"/>
  <c r="ET31" i="7"/>
  <c r="FA31" i="7"/>
  <c r="ES31" i="7"/>
  <c r="FB31" i="7"/>
  <c r="EX31" i="7"/>
  <c r="ER31" i="7"/>
  <c r="EW31" i="7"/>
  <c r="EU31" i="7"/>
  <c r="FC31" i="7"/>
  <c r="EV31" i="7"/>
  <c r="EY31" i="7"/>
  <c r="EZ96" i="7"/>
  <c r="ER96" i="7"/>
  <c r="ES96" i="7"/>
  <c r="EY96" i="7"/>
  <c r="FA96" i="7"/>
  <c r="EX96" i="7"/>
  <c r="EW96" i="7"/>
  <c r="FB96" i="7"/>
  <c r="EV96" i="7"/>
  <c r="FC96" i="7"/>
  <c r="EU96" i="7"/>
  <c r="ET96" i="7"/>
  <c r="FC17" i="7"/>
  <c r="AC26" i="6"/>
  <c r="FC39" i="7"/>
  <c r="FE37" i="7" s="1"/>
  <c r="ES53" i="7"/>
  <c r="CF49" i="7" a="1"/>
  <c r="BU49" i="7" a="1"/>
  <c r="BV29" i="7" a="1"/>
  <c r="BB49" i="7" a="1"/>
  <c r="CB29" i="7" a="1"/>
  <c r="AH25" i="7" a="1"/>
  <c r="AH25" i="7" s="1"/>
  <c r="CN94" i="7" a="1"/>
  <c r="CB21" i="7" a="1"/>
  <c r="BN29" i="7" a="1"/>
  <c r="CM98" i="7" a="1"/>
  <c r="BZ98" i="7" a="1"/>
  <c r="V33" i="7" a="1"/>
  <c r="BT29" i="7" a="1"/>
  <c r="BZ49" i="7" a="1"/>
  <c r="BZ49" i="7" s="1"/>
  <c r="BF49" i="7" a="1"/>
  <c r="AE49" i="7" a="1"/>
  <c r="CA29" i="7" a="1"/>
  <c r="AC49" i="7" a="1"/>
  <c r="BC49" i="7" a="1"/>
  <c r="BZ29" i="7" a="1"/>
  <c r="CG90" i="7" a="1"/>
  <c r="AA49" i="7" a="1"/>
  <c r="AA49" i="7" s="1"/>
  <c r="CH33" i="7" a="1"/>
  <c r="AG33" i="7" a="1"/>
  <c r="BW98" i="7" a="1"/>
  <c r="BT33" i="7" a="1"/>
  <c r="AB49" i="7" a="1"/>
  <c r="CG29" i="7" a="1"/>
  <c r="AY25" i="7" a="1"/>
  <c r="BW33" i="7" a="1"/>
  <c r="BW33" i="7" s="1"/>
  <c r="AI33" i="7" a="1"/>
  <c r="BO49" i="7" a="1"/>
  <c r="BH49" i="7" a="1"/>
  <c r="BI29" i="7" a="1"/>
  <c r="CL21" i="7" a="1"/>
  <c r="BX17" i="7" a="1"/>
  <c r="CN17" i="7" a="1"/>
  <c r="Y49" i="7" a="1"/>
  <c r="BE49" i="7" a="1"/>
  <c r="AS25" i="7" a="1"/>
  <c r="CM90" i="7" a="1"/>
  <c r="BX98" i="7" a="1"/>
  <c r="AO25" i="7" a="1"/>
  <c r="CI49" i="7" a="1"/>
  <c r="CA49" i="7" a="1"/>
  <c r="CL94" i="7" a="1"/>
  <c r="BI49" i="7" a="1"/>
  <c r="CG98" i="7" a="1"/>
  <c r="BM29" i="7" a="1"/>
  <c r="CH90" i="7" a="1"/>
  <c r="AJ25" i="7" a="1"/>
  <c r="BY98" i="7" a="1"/>
  <c r="X33" i="7" a="1"/>
  <c r="X33" i="7" s="1"/>
  <c r="Z49" i="7" a="1"/>
  <c r="CI98" i="7" a="1"/>
  <c r="X49" i="7" a="1"/>
  <c r="CA98" i="7" a="1"/>
  <c r="AA33" i="7" a="1"/>
  <c r="CI29" i="7" a="1"/>
  <c r="CO98" i="7" a="1"/>
  <c r="BN49" i="7" a="1"/>
  <c r="BN49" i="7" s="1"/>
  <c r="CI94" i="7" a="1"/>
  <c r="AS49" i="7" a="1"/>
  <c r="CG49" i="7" a="1"/>
  <c r="CM94" i="7" a="1"/>
  <c r="CN90" i="7" a="1"/>
  <c r="AG49" i="7" a="1"/>
  <c r="CF33" i="7" a="1"/>
  <c r="CF33" i="7" s="1"/>
  <c r="CL90" i="7" a="1"/>
  <c r="AN25" i="7" a="1"/>
  <c r="CK49" i="7" a="1"/>
  <c r="BA25" i="7" a="1"/>
  <c r="CG33" i="7" a="1"/>
  <c r="AX25" i="7" a="1"/>
  <c r="BX33" i="7" a="1"/>
  <c r="CE98" i="7" a="1"/>
  <c r="CE98" i="7" s="1"/>
  <c r="AP25" i="7" a="1"/>
  <c r="CB33" i="7" a="1"/>
  <c r="AU25" i="7" a="1"/>
  <c r="AY49" i="7" a="1"/>
  <c r="CK90" i="7" a="1"/>
  <c r="AI49" i="7" a="1"/>
  <c r="CJ94" i="7" a="1"/>
  <c r="BW29" i="7" a="1"/>
  <c r="BW29" i="7" s="1"/>
  <c r="BV98" i="7" a="1"/>
  <c r="AT49" i="7" a="1"/>
  <c r="BJ49" i="7" a="1"/>
  <c r="CH49" i="7" a="1"/>
  <c r="CH94" i="7" a="1"/>
  <c r="BX29" i="7" a="1"/>
  <c r="AO49" i="7" a="1"/>
  <c r="BS49" i="7" a="1"/>
  <c r="BA49" i="7" a="1"/>
  <c r="CE29" i="7" a="1"/>
  <c r="BM33" i="7" a="1"/>
  <c r="BM33" i="7" s="1"/>
  <c r="BZ33" i="7" a="1"/>
  <c r="CN98" i="7" a="1"/>
  <c r="BG49" i="7" a="1"/>
  <c r="BO33" i="7" a="1"/>
  <c r="CL29" i="7" a="1"/>
  <c r="AR25" i="7" a="1"/>
  <c r="CI33" i="7" a="1"/>
  <c r="AU49" i="7" a="1"/>
  <c r="AU49" i="7" s="1"/>
  <c r="AR49" i="7" a="1"/>
  <c r="AF25" i="7" a="1"/>
  <c r="AL25" i="7" a="1"/>
  <c r="AZ25" i="7" a="1"/>
  <c r="CH29" i="7" a="1"/>
  <c r="BW49" i="7" a="1"/>
  <c r="BL33" i="7" a="1"/>
  <c r="AG25" i="7" a="1"/>
  <c r="AG25" i="7" s="1"/>
  <c r="CB98" i="7" a="1"/>
  <c r="AK25" i="7" a="1"/>
  <c r="CM21" i="7" a="1"/>
  <c r="BR17" i="7" a="1"/>
  <c r="CI17" i="7" a="1"/>
  <c r="CK29" i="7" a="1"/>
  <c r="EP45" i="7"/>
  <c r="EW19" i="7"/>
  <c r="EV19" i="7"/>
  <c r="FC19" i="7"/>
  <c r="EU19" i="7"/>
  <c r="FB19" i="7"/>
  <c r="ET19" i="7"/>
  <c r="FA19" i="7"/>
  <c r="ES19" i="7"/>
  <c r="EZ19" i="7"/>
  <c r="ER19" i="7"/>
  <c r="EY19" i="7"/>
  <c r="EX19" i="7"/>
  <c r="BT21" i="7" a="1"/>
  <c r="BS21" i="7" a="1"/>
  <c r="BW21" i="7" a="1"/>
  <c r="BT98" i="7" a="1"/>
  <c r="BR21" i="7" a="1"/>
  <c r="BR21" i="7" s="1"/>
  <c r="BB25" i="7" a="1"/>
  <c r="BL29" i="7" a="1"/>
  <c r="BK29" i="7" a="1"/>
  <c r="BJ29" i="7" a="1"/>
  <c r="BY49" i="7" a="1"/>
  <c r="BX21" i="7" a="1"/>
  <c r="BY17" i="7" a="1"/>
  <c r="AC65" i="7"/>
  <c r="CL17" i="7" a="1"/>
  <c r="BZ11" i="7"/>
  <c r="BU98" i="7" a="1"/>
  <c r="BS98" i="7" a="1"/>
  <c r="CM29" i="7" a="1"/>
  <c r="CN33" i="7" a="1"/>
  <c r="CJ33" i="7" a="1"/>
  <c r="CJ33" i="7" s="1"/>
  <c r="CL33" i="7" a="1"/>
  <c r="CH21" i="7" a="1"/>
  <c r="CH21" i="7" s="1"/>
  <c r="BY21" i="7" a="1"/>
  <c r="BV21" i="7" a="1"/>
  <c r="BV33" i="7" a="1"/>
  <c r="BS33" i="7" a="1"/>
  <c r="BS33" i="7" s="1"/>
  <c r="CE33" i="7" a="1"/>
  <c r="CA33" i="7" a="1"/>
  <c r="CA33" i="7" s="1"/>
  <c r="CO33" i="7" a="1"/>
  <c r="AF33" i="7" a="1"/>
  <c r="AC33" i="7" a="1"/>
  <c r="AE33" i="7" a="1"/>
  <c r="AH33" i="7" a="1"/>
  <c r="Z33" i="7" a="1"/>
  <c r="T49" i="7" a="1"/>
  <c r="W49" i="7" a="1"/>
  <c r="W49" i="7" s="1"/>
  <c r="U49" i="7" a="1"/>
  <c r="AM49" i="7" a="1"/>
  <c r="AM49" i="7" s="1"/>
  <c r="AP49" i="7" a="1"/>
  <c r="AP49" i="7" s="1"/>
  <c r="AN49" i="7" a="1"/>
  <c r="AL49" i="7" a="1"/>
  <c r="AJ49" i="7" a="1"/>
  <c r="AJ49" i="7" s="1"/>
  <c r="AV49" i="7" a="1"/>
  <c r="AV49" i="7" s="1"/>
  <c r="AW49" i="7" a="1"/>
  <c r="AW49" i="7" s="1"/>
  <c r="CK98" i="7" a="1"/>
  <c r="CL98" i="7" a="1"/>
  <c r="CO94" i="7" a="1"/>
  <c r="CK94" i="7" a="1"/>
  <c r="CJ21" i="7" a="1"/>
  <c r="CB17" i="7" a="1"/>
  <c r="CB17" i="7" s="1"/>
  <c r="CK21" i="7" a="1"/>
  <c r="AP69" i="7"/>
  <c r="CF21" i="7" a="1"/>
  <c r="AM25" i="7" a="1"/>
  <c r="CN29" i="7" a="1"/>
  <c r="CF98" i="7" a="1"/>
  <c r="BC69" i="7"/>
  <c r="CJ17" i="7" a="1"/>
  <c r="CO21" i="7" a="1"/>
  <c r="CI21" i="7" a="1"/>
  <c r="CI21" i="7" s="1"/>
  <c r="EN27" i="7"/>
  <c r="BW17" i="7" a="1"/>
  <c r="CA17" i="7" a="1"/>
  <c r="BZ17" i="7" a="1"/>
  <c r="BZ17" i="7" s="1"/>
  <c r="AC69" i="7"/>
  <c r="AO33" i="7"/>
  <c r="BE33" i="7"/>
  <c r="EF92" i="7"/>
  <c r="P65" i="7"/>
  <c r="AP65" i="7"/>
  <c r="V49" i="7" a="1"/>
  <c r="V49" i="7" s="1"/>
  <c r="AE49" i="7"/>
  <c r="AL49" i="7"/>
  <c r="BC49" i="7"/>
  <c r="R49" i="7" a="1"/>
  <c r="R49" i="7" s="1"/>
  <c r="AT49" i="7"/>
  <c r="BK49" i="7"/>
  <c r="P49" i="7" a="1"/>
  <c r="P49" i="7" s="1"/>
  <c r="Y49" i="7"/>
  <c r="AH49" i="7"/>
  <c r="AY49" i="7"/>
  <c r="BH49" i="7"/>
  <c r="AR49" i="7"/>
  <c r="BJ49" i="7"/>
  <c r="BA49" i="7"/>
  <c r="S49" i="7"/>
  <c r="BE49" i="7"/>
  <c r="AZ49" i="7"/>
  <c r="AK49" i="7"/>
  <c r="BL49" i="7" a="1"/>
  <c r="BL49" i="7" s="1"/>
  <c r="AC49" i="7"/>
  <c r="AX49" i="7"/>
  <c r="U49" i="7"/>
  <c r="X49" i="7"/>
  <c r="T49" i="7"/>
  <c r="BB49" i="7"/>
  <c r="AI49" i="7"/>
  <c r="AB49" i="7"/>
  <c r="AG49" i="7"/>
  <c r="AF49" i="7"/>
  <c r="BF49" i="7"/>
  <c r="AS49" i="7"/>
  <c r="Z49" i="7"/>
  <c r="AN49" i="7"/>
  <c r="BG49" i="7"/>
  <c r="AO49" i="7"/>
  <c r="BI49" i="7"/>
  <c r="DV19" i="7"/>
  <c r="EC19" i="7"/>
  <c r="DU19" i="7"/>
  <c r="EB19" i="7"/>
  <c r="DT19" i="7"/>
  <c r="DR19" i="7"/>
  <c r="EA19" i="7"/>
  <c r="DS19" i="7"/>
  <c r="DZ19" i="7"/>
  <c r="DY19" i="7"/>
  <c r="DX19" i="7"/>
  <c r="DW19" i="7"/>
  <c r="EM19" i="7"/>
  <c r="EE19" i="7"/>
  <c r="EL19" i="7"/>
  <c r="EK19" i="7"/>
  <c r="EI19" i="7"/>
  <c r="EJ19" i="7"/>
  <c r="EP19" i="7"/>
  <c r="EH19" i="7"/>
  <c r="EO19" i="7"/>
  <c r="EG19" i="7"/>
  <c r="EN19" i="7"/>
  <c r="EF19" i="7"/>
  <c r="BV17" i="7" a="1"/>
  <c r="BV17" i="7" s="1"/>
  <c r="BV90" i="7" a="1"/>
  <c r="BV90" i="7" s="1"/>
  <c r="BU33" i="7" a="1"/>
  <c r="BU33" i="7" s="1"/>
  <c r="BU21" i="7" a="1"/>
  <c r="BU21" i="7" s="1"/>
  <c r="BM49" i="7" a="1"/>
  <c r="BM49" i="7" s="1"/>
  <c r="BV49" i="7" a="1"/>
  <c r="BV49" i="7" s="1"/>
  <c r="BU17" i="7" a="1"/>
  <c r="BU17" i="7" s="1"/>
  <c r="BU78" i="7"/>
  <c r="BU94" i="7" a="1"/>
  <c r="BU94" i="7" s="1"/>
  <c r="BU29" i="7" a="1"/>
  <c r="BU29" i="7" s="1"/>
  <c r="CP45" i="7"/>
  <c r="CR47" i="7"/>
  <c r="CS47" i="7" s="1"/>
  <c r="CR37" i="7"/>
  <c r="DR47" i="7"/>
  <c r="DR15" i="7"/>
  <c r="DA31" i="7"/>
  <c r="BF17" i="7" a="1"/>
  <c r="BF17" i="7" s="1"/>
  <c r="S26" i="6"/>
  <c r="DY31" i="7"/>
  <c r="BP49" i="7" a="1"/>
  <c r="BP49" i="7" s="1"/>
  <c r="DR31" i="7"/>
  <c r="DV31" i="7"/>
  <c r="DZ31" i="7"/>
  <c r="DT31" i="7"/>
  <c r="DW31" i="7"/>
  <c r="DU31" i="7"/>
  <c r="DX31" i="7"/>
  <c r="DS31" i="7"/>
  <c r="EA31" i="7"/>
  <c r="EC31" i="7"/>
  <c r="EG92" i="7"/>
  <c r="DP15" i="7"/>
  <c r="BH17" i="7" a="1"/>
  <c r="BH17" i="7" s="1"/>
  <c r="AN33" i="7"/>
  <c r="DL15" i="7"/>
  <c r="DK15" i="7"/>
  <c r="DE15" i="7"/>
  <c r="DG15" i="7"/>
  <c r="BG17" i="7" a="1"/>
  <c r="BG17" i="7" s="1"/>
  <c r="BG90" i="7" a="1"/>
  <c r="BG90" i="7" s="1"/>
  <c r="CT27" i="7"/>
  <c r="DJ15" i="7"/>
  <c r="BE17" i="7" a="1"/>
  <c r="BE17" i="7" s="1"/>
  <c r="CT88" i="7"/>
  <c r="CU88" i="7"/>
  <c r="EP39" i="7"/>
  <c r="DT15" i="7"/>
  <c r="DU15" i="7"/>
  <c r="EB15" i="7"/>
  <c r="DV15" i="7"/>
  <c r="BI17" i="7" a="1"/>
  <c r="BI17" i="7" s="1"/>
  <c r="CY27" i="7"/>
  <c r="DC27" i="7"/>
  <c r="DA27" i="7"/>
  <c r="CU27" i="7"/>
  <c r="EA15" i="7"/>
  <c r="CX27" i="7"/>
  <c r="DW15" i="7"/>
  <c r="EC15" i="7"/>
  <c r="U26" i="6"/>
  <c r="CW27" i="7"/>
  <c r="DB27" i="7"/>
  <c r="DZ15" i="7"/>
  <c r="CS27" i="7"/>
  <c r="DS15" i="7"/>
  <c r="DX15" i="7"/>
  <c r="CZ27" i="7"/>
  <c r="DH31" i="7"/>
  <c r="DK31" i="7"/>
  <c r="CV31" i="7"/>
  <c r="CZ88" i="7"/>
  <c r="EE47" i="7"/>
  <c r="EF47" i="7" s="1"/>
  <c r="EG47" i="7" s="1"/>
  <c r="CN29" i="7"/>
  <c r="BJ17" i="7" a="1"/>
  <c r="BJ17" i="7" s="1"/>
  <c r="EK27" i="7"/>
  <c r="CR27" i="7"/>
  <c r="CR29" i="7" s="1" a="1"/>
  <c r="CR84" i="7"/>
  <c r="CS84" i="7" s="1"/>
  <c r="CT84" i="7" s="1"/>
  <c r="CU84" i="7" s="1"/>
  <c r="CV84" i="7" s="1"/>
  <c r="CV86" i="7" s="1"/>
  <c r="CU31" i="7"/>
  <c r="DA88" i="7"/>
  <c r="BG78" i="7"/>
  <c r="BF82" i="7"/>
  <c r="BE90" i="7" a="1"/>
  <c r="BE90" i="7" s="1"/>
  <c r="CW96" i="7"/>
  <c r="CT96" i="7"/>
  <c r="CZ96" i="7"/>
  <c r="DC96" i="7"/>
  <c r="CM33" i="7"/>
  <c r="CR51" i="7"/>
  <c r="CR53" i="7" s="1"/>
  <c r="CW31" i="7"/>
  <c r="EO27" i="7"/>
  <c r="CT31" i="7"/>
  <c r="EC39" i="7"/>
  <c r="BH94" i="7" a="1"/>
  <c r="BH94" i="7" s="1"/>
  <c r="BF98" i="7" a="1"/>
  <c r="BF98" i="7" s="1"/>
  <c r="CX31" i="7"/>
  <c r="EL27" i="7"/>
  <c r="DE47" i="7"/>
  <c r="CP53" i="7"/>
  <c r="BI21" i="7" a="1"/>
  <c r="BI21" i="7" s="1"/>
  <c r="BN78" i="7"/>
  <c r="CE78" i="7"/>
  <c r="CA82" i="7"/>
  <c r="BK86" i="7"/>
  <c r="CS31" i="7"/>
  <c r="CF82" i="7"/>
  <c r="CR31" i="7"/>
  <c r="DC31" i="7"/>
  <c r="DB31" i="7"/>
  <c r="DC45" i="7"/>
  <c r="Q26" i="6"/>
  <c r="CZ19" i="7"/>
  <c r="CS19" i="7"/>
  <c r="CT19" i="7"/>
  <c r="DS88" i="7"/>
  <c r="DY88" i="7"/>
  <c r="DZ88" i="7"/>
  <c r="DR88" i="7"/>
  <c r="EB88" i="7"/>
  <c r="DT88" i="7"/>
  <c r="DX88" i="7"/>
  <c r="EC88" i="7"/>
  <c r="EA88" i="7"/>
  <c r="DV88" i="7"/>
  <c r="DW88" i="7"/>
  <c r="DU88" i="7"/>
  <c r="BK98" i="7" a="1"/>
  <c r="BK98" i="7" s="1"/>
  <c r="CU96" i="7"/>
  <c r="DF31" i="7"/>
  <c r="DE31" i="7"/>
  <c r="DJ31" i="7"/>
  <c r="CY96" i="7"/>
  <c r="DA96" i="7"/>
  <c r="DP31" i="7"/>
  <c r="DL88" i="7"/>
  <c r="T25" i="7" a="1"/>
  <c r="T25" i="7" s="1"/>
  <c r="AN25" i="7"/>
  <c r="BK29" i="7"/>
  <c r="CB29" i="7"/>
  <c r="CB33" i="7"/>
  <c r="BR78" i="7"/>
  <c r="BZ78" i="7"/>
  <c r="BU82" i="7"/>
  <c r="CG82" i="7"/>
  <c r="BO86" i="7"/>
  <c r="BV86" i="7"/>
  <c r="CE86" i="7"/>
  <c r="CJ90" i="7"/>
  <c r="BX78" i="7"/>
  <c r="BR86" i="7"/>
  <c r="DI31" i="7"/>
  <c r="BZ94" i="7" a="1"/>
  <c r="BZ94" i="7" s="1"/>
  <c r="DG31" i="7"/>
  <c r="DO88" i="7"/>
  <c r="CR96" i="7"/>
  <c r="DJ88" i="7"/>
  <c r="BF33" i="7"/>
  <c r="CN86" i="7"/>
  <c r="CJ78" i="7"/>
  <c r="BL94" i="7" a="1"/>
  <c r="BL94" i="7" s="1"/>
  <c r="DB96" i="7"/>
  <c r="DM31" i="7"/>
  <c r="CB78" i="7"/>
  <c r="BI98" i="7" a="1"/>
  <c r="BI98" i="7" s="1"/>
  <c r="DK88" i="7"/>
  <c r="CV96" i="7"/>
  <c r="EC45" i="7"/>
  <c r="CS96" i="7"/>
  <c r="CX96" i="7"/>
  <c r="DL31" i="7"/>
  <c r="DN31" i="7"/>
  <c r="DO31" i="7"/>
  <c r="DM19" i="7"/>
  <c r="DH19" i="7"/>
  <c r="DE19" i="7"/>
  <c r="DK19" i="7"/>
  <c r="DN19" i="7"/>
  <c r="DF19" i="7"/>
  <c r="BU49" i="7"/>
  <c r="BS49" i="7"/>
  <c r="CB49" i="7"/>
  <c r="EE15" i="7"/>
  <c r="EP15" i="7"/>
  <c r="EL15" i="7"/>
  <c r="EI15" i="7"/>
  <c r="EJ15" i="7"/>
  <c r="EO15" i="7"/>
  <c r="EH15" i="7"/>
  <c r="EN15" i="7"/>
  <c r="EF15" i="7"/>
  <c r="DT92" i="7"/>
  <c r="DS92" i="7"/>
  <c r="DU92" i="7"/>
  <c r="DZ92" i="7"/>
  <c r="DU27" i="7"/>
  <c r="DW27" i="7"/>
  <c r="DV27" i="7"/>
  <c r="DY27" i="7"/>
  <c r="CE49" i="7" a="1"/>
  <c r="CE49" i="7" s="1"/>
  <c r="EF96" i="7"/>
  <c r="EL96" i="7"/>
  <c r="EM96" i="7"/>
  <c r="EI96" i="7"/>
  <c r="EE96" i="7"/>
  <c r="EJ96" i="7"/>
  <c r="EH96" i="7"/>
  <c r="EO96" i="7"/>
  <c r="EK96" i="7"/>
  <c r="EN96" i="7"/>
  <c r="EP96" i="7"/>
  <c r="EG96" i="7"/>
  <c r="DA19" i="7"/>
  <c r="CX19" i="7"/>
  <c r="BO78" i="7"/>
  <c r="BX82" i="7"/>
  <c r="CF86" i="7"/>
  <c r="CE82" i="7"/>
  <c r="CS15" i="7"/>
  <c r="BG21" i="7" a="1"/>
  <c r="BG21" i="7" s="1"/>
  <c r="CB86" i="7"/>
  <c r="BH86" i="7"/>
  <c r="CY31" i="7"/>
  <c r="CU19" i="7"/>
  <c r="BF78" i="7"/>
  <c r="CG78" i="7"/>
  <c r="BW86" i="7"/>
  <c r="BV82" i="7"/>
  <c r="BZ86" i="7"/>
  <c r="CB82" i="7"/>
  <c r="CA86" i="7"/>
  <c r="BR90" i="7" a="1"/>
  <c r="BR90" i="7" s="1"/>
  <c r="BI86" i="7"/>
  <c r="DB15" i="7"/>
  <c r="DP39" i="7"/>
  <c r="CM29" i="7"/>
  <c r="BP39" i="7"/>
  <c r="DB19" i="7"/>
  <c r="CR19" i="7"/>
  <c r="BE78" i="7"/>
  <c r="BW82" i="7"/>
  <c r="BV78" i="7"/>
  <c r="BZ82" i="7"/>
  <c r="BY86" i="7"/>
  <c r="BF21" i="7" a="1"/>
  <c r="BF21" i="7" s="1"/>
  <c r="BT78" i="7"/>
  <c r="BS82" i="7"/>
  <c r="BG82" i="7"/>
  <c r="CZ15" i="7"/>
  <c r="BY78" i="7"/>
  <c r="CA78" i="7"/>
  <c r="BT82" i="7"/>
  <c r="CY19" i="7"/>
  <c r="BI78" i="7"/>
  <c r="BL78" i="7"/>
  <c r="CF78" i="7"/>
  <c r="CT15" i="7"/>
  <c r="BR82" i="7"/>
  <c r="BY82" i="7"/>
  <c r="BK82" i="7"/>
  <c r="O26" i="6"/>
  <c r="CR15" i="7"/>
  <c r="BH78" i="7"/>
  <c r="BK78" i="7"/>
  <c r="CG86" i="7"/>
  <c r="BW78" i="7"/>
  <c r="BJ78" i="7"/>
  <c r="BJ21" i="7" a="1"/>
  <c r="BJ21" i="7" s="1"/>
  <c r="CL86" i="7"/>
  <c r="BS78" i="7"/>
  <c r="BE86" i="7"/>
  <c r="BI82" i="7"/>
  <c r="CY15" i="7"/>
  <c r="CH49" i="7"/>
  <c r="CK33" i="7"/>
  <c r="DC19" i="7"/>
  <c r="BM78" i="7"/>
  <c r="BX86" i="7"/>
  <c r="DF92" i="7"/>
  <c r="BU86" i="7"/>
  <c r="BN86" i="7"/>
  <c r="BE82" i="7"/>
  <c r="CW15" i="7"/>
  <c r="CW19" i="7"/>
  <c r="CV19" i="7"/>
  <c r="BL29" i="7"/>
  <c r="CE21" i="7" a="1"/>
  <c r="CE21" i="7" s="1"/>
  <c r="DP27" i="7"/>
  <c r="DK27" i="7"/>
  <c r="DL27" i="7"/>
  <c r="DJ27" i="7"/>
  <c r="DI27" i="7"/>
  <c r="DN27" i="7"/>
  <c r="DH27" i="7"/>
  <c r="DM27" i="7"/>
  <c r="DE27" i="7"/>
  <c r="DO27" i="7"/>
  <c r="DF27" i="7"/>
  <c r="DG27" i="7"/>
  <c r="EG88" i="7"/>
  <c r="EO88" i="7"/>
  <c r="EL88" i="7"/>
  <c r="EN88" i="7"/>
  <c r="EH88" i="7"/>
  <c r="EJ88" i="7"/>
  <c r="EE88" i="7"/>
  <c r="EI88" i="7"/>
  <c r="EP88" i="7"/>
  <c r="CM82" i="7"/>
  <c r="CJ82" i="7"/>
  <c r="CN82" i="7"/>
  <c r="CK82" i="7"/>
  <c r="CH82" i="7"/>
  <c r="CL82" i="7"/>
  <c r="CF49" i="7"/>
  <c r="CO29" i="7"/>
  <c r="EP31" i="7"/>
  <c r="EO31" i="7"/>
  <c r="EJ31" i="7"/>
  <c r="EF31" i="7"/>
  <c r="EN31" i="7"/>
  <c r="EH31" i="7"/>
  <c r="EE31" i="7"/>
  <c r="EL31" i="7"/>
  <c r="EI31" i="7"/>
  <c r="EK31" i="7"/>
  <c r="EG31" i="7"/>
  <c r="EM31" i="7"/>
  <c r="DE37" i="7"/>
  <c r="DE51" i="7"/>
  <c r="DR51" i="7"/>
  <c r="DP53" i="7"/>
  <c r="CA17" i="7"/>
  <c r="BX17" i="7"/>
  <c r="BY17" i="7"/>
  <c r="CK17" i="7"/>
  <c r="CF17" i="7" a="1"/>
  <c r="CF17" i="7" s="1"/>
  <c r="CG17" i="7" a="1"/>
  <c r="CG17" i="7" s="1"/>
  <c r="CE17" i="7" a="1"/>
  <c r="CE17" i="7" s="1"/>
  <c r="CJ17" i="7"/>
  <c r="CI17" i="7"/>
  <c r="CH17" i="7" a="1"/>
  <c r="CH17" i="7" s="1"/>
  <c r="BW21" i="7"/>
  <c r="BV21" i="7"/>
  <c r="BK21" i="7" a="1"/>
  <c r="BK21" i="7" s="1"/>
  <c r="BO21" i="7" a="1"/>
  <c r="BO21" i="7" s="1"/>
  <c r="BM21" i="7" a="1"/>
  <c r="BM21" i="7" s="1"/>
  <c r="BL21" i="7" a="1"/>
  <c r="BL21" i="7" s="1"/>
  <c r="CJ21" i="7"/>
  <c r="CG21" i="7"/>
  <c r="CL21" i="7"/>
  <c r="CM21" i="7"/>
  <c r="CN21" i="7"/>
  <c r="R25" i="7" a="1"/>
  <c r="R25" i="7" s="1"/>
  <c r="S25" i="7" a="1"/>
  <c r="S25" i="7" s="1"/>
  <c r="AA25" i="7" a="1"/>
  <c r="AA25" i="7" s="1"/>
  <c r="Z25" i="7" a="1"/>
  <c r="Z25" i="7" s="1"/>
  <c r="W25" i="7" a="1"/>
  <c r="W25" i="7" s="1"/>
  <c r="U25" i="7" a="1"/>
  <c r="U25" i="7" s="1"/>
  <c r="X25" i="7" a="1"/>
  <c r="X25" i="7" s="1"/>
  <c r="Y25" i="7" a="1"/>
  <c r="Y25" i="7" s="1"/>
  <c r="AI25" i="7"/>
  <c r="AF25" i="7"/>
  <c r="AJ25" i="7"/>
  <c r="AR25" i="7"/>
  <c r="AS25" i="7"/>
  <c r="AK25" i="7"/>
  <c r="AL25" i="7"/>
  <c r="AZ25" i="7"/>
  <c r="BA25" i="7"/>
  <c r="AY25" i="7"/>
  <c r="AX25" i="7"/>
  <c r="AT25" i="7"/>
  <c r="BC25" i="7" a="1"/>
  <c r="BC25" i="7" s="1"/>
  <c r="EB96" i="7"/>
  <c r="DR96" i="7"/>
  <c r="DT96" i="7"/>
  <c r="DX96" i="7"/>
  <c r="DY96" i="7"/>
  <c r="DW96" i="7"/>
  <c r="DU96" i="7"/>
  <c r="DS96" i="7"/>
  <c r="DV96" i="7"/>
  <c r="DZ96" i="7"/>
  <c r="EL98" i="7" s="1" a="1"/>
  <c r="EA96" i="7"/>
  <c r="BR17" i="7"/>
  <c r="CL17" i="7"/>
  <c r="CO82" i="7"/>
  <c r="DO96" i="7"/>
  <c r="DP96" i="7"/>
  <c r="DM96" i="7"/>
  <c r="DH96" i="7"/>
  <c r="DF96" i="7"/>
  <c r="DK96" i="7"/>
  <c r="DE96" i="7"/>
  <c r="DI96" i="7"/>
  <c r="DL96" i="7"/>
  <c r="DJ96" i="7"/>
  <c r="CR80" i="7"/>
  <c r="CR82" i="7" s="1"/>
  <c r="CI49" i="7"/>
  <c r="CN49" i="7"/>
  <c r="G26" i="6"/>
  <c r="CO49" i="7" a="1"/>
  <c r="CO49" i="7" s="1"/>
  <c r="CK21" i="7"/>
  <c r="CW92" i="7"/>
  <c r="DA92" i="7"/>
  <c r="CZ92" i="7"/>
  <c r="DB92" i="7"/>
  <c r="CX92" i="7"/>
  <c r="CU92" i="7"/>
  <c r="CR92" i="7"/>
  <c r="CS92" i="7"/>
  <c r="CT92" i="7"/>
  <c r="DC92" i="7"/>
  <c r="CN98" i="7"/>
  <c r="CO98" i="7"/>
  <c r="CR76" i="7"/>
  <c r="CS76" i="7" s="1"/>
  <c r="CM17" i="7"/>
  <c r="CO17" i="7" a="1"/>
  <c r="CO17" i="7" s="1"/>
  <c r="CI29" i="7"/>
  <c r="AC25" i="7" a="1"/>
  <c r="AC25" i="7" s="1"/>
  <c r="CL29" i="7"/>
  <c r="CG49" i="7"/>
  <c r="CM49" i="7"/>
  <c r="CY92" i="7"/>
  <c r="EF88" i="7"/>
  <c r="CO94" i="7"/>
  <c r="CN33" i="7"/>
  <c r="CL33" i="7"/>
  <c r="CO33" i="7"/>
  <c r="CN17" i="7"/>
  <c r="CI82" i="7"/>
  <c r="CK78" i="7"/>
  <c r="CO78" i="7"/>
  <c r="CI78" i="7"/>
  <c r="CL78" i="7"/>
  <c r="CN78" i="7"/>
  <c r="CM78" i="7"/>
  <c r="CF21" i="7"/>
  <c r="CV92" i="7"/>
  <c r="CL49" i="7"/>
  <c r="CK49" i="7"/>
  <c r="CG33" i="7"/>
  <c r="CO21" i="7"/>
  <c r="CH78" i="7"/>
  <c r="EK88" i="7"/>
  <c r="DN96" i="7"/>
  <c r="CH33" i="7"/>
  <c r="CG29" i="7"/>
  <c r="CA29" i="7"/>
  <c r="CE29" i="7"/>
  <c r="AJ33" i="7"/>
  <c r="AL33" i="7"/>
  <c r="AK33" i="7"/>
  <c r="AM33" i="7"/>
  <c r="BW90" i="7" a="1"/>
  <c r="BW90" i="7" s="1"/>
  <c r="BX90" i="7" a="1"/>
  <c r="BX90" i="7" s="1"/>
  <c r="CG90" i="7"/>
  <c r="CF90" i="7"/>
  <c r="DK92" i="7"/>
  <c r="DO92" i="7"/>
  <c r="DH92" i="7"/>
  <c r="DG92" i="7"/>
  <c r="DI92" i="7"/>
  <c r="DL92" i="7"/>
  <c r="DE92" i="7"/>
  <c r="DJ92" i="7"/>
  <c r="DP92" i="7"/>
  <c r="DN92" i="7"/>
  <c r="BS94" i="7" a="1"/>
  <c r="BS94" i="7" s="1"/>
  <c r="BP94" i="7" a="1"/>
  <c r="BP94" i="7" s="1"/>
  <c r="BK94" i="7" a="1"/>
  <c r="BK94" i="7" s="1"/>
  <c r="BT94" i="7" a="1"/>
  <c r="BT94" i="7" s="1"/>
  <c r="BR94" i="7" a="1"/>
  <c r="BR94" i="7" s="1"/>
  <c r="CK94" i="7"/>
  <c r="CL94" i="7"/>
  <c r="CJ94" i="7"/>
  <c r="CI94" i="7"/>
  <c r="CA98" i="7"/>
  <c r="BX98" i="7"/>
  <c r="BW98" i="7"/>
  <c r="BZ98" i="7"/>
  <c r="BV98" i="7"/>
  <c r="BY98" i="7"/>
  <c r="CO86" i="7"/>
  <c r="CK86" i="7"/>
  <c r="CH86" i="7"/>
  <c r="CJ49" i="7" a="1"/>
  <c r="CJ49" i="7" s="1"/>
  <c r="CI33" i="7"/>
  <c r="CJ86" i="7"/>
  <c r="CM86" i="7"/>
  <c r="BY90" i="7" a="1"/>
  <c r="BY90" i="7" s="1"/>
  <c r="CE94" i="7"/>
  <c r="BV29" i="7"/>
  <c r="BS29" i="7" a="1"/>
  <c r="BS29" i="7" s="1"/>
  <c r="CH29" i="7"/>
  <c r="CK29" i="7"/>
  <c r="CF29" i="7"/>
  <c r="BO33" i="7"/>
  <c r="BI33" i="7"/>
  <c r="BH33" i="7"/>
  <c r="BJ33" i="7"/>
  <c r="BG33" i="7"/>
  <c r="BN33" i="7" a="1"/>
  <c r="BN33" i="7" s="1"/>
  <c r="BK33" i="7"/>
  <c r="BY33" i="7"/>
  <c r="BZ33" i="7"/>
  <c r="BX33" i="7"/>
  <c r="AE33" i="7"/>
  <c r="AB33" i="7"/>
  <c r="AA33" i="7"/>
  <c r="Z33" i="7"/>
  <c r="S33" i="7" a="1"/>
  <c r="S33" i="7" s="1"/>
  <c r="T33" i="7" a="1"/>
  <c r="T33" i="7" s="1"/>
  <c r="U33" i="7" a="1"/>
  <c r="U33" i="7" s="1"/>
  <c r="CO90" i="7"/>
  <c r="CM90" i="7"/>
  <c r="CB94" i="7" a="1"/>
  <c r="CB94" i="7" s="1"/>
  <c r="BV94" i="7" a="1"/>
  <c r="BV94" i="7" s="1"/>
  <c r="CA94" i="7" a="1"/>
  <c r="CA94" i="7" s="1"/>
  <c r="BO98" i="7" a="1"/>
  <c r="BO98" i="7" s="1"/>
  <c r="BG98" i="7" a="1"/>
  <c r="BG98" i="7" s="1"/>
  <c r="BS98" i="7"/>
  <c r="BM98" i="7" a="1"/>
  <c r="BM98" i="7" s="1"/>
  <c r="BJ98" i="7" a="1"/>
  <c r="BJ98" i="7" s="1"/>
  <c r="BH98" i="7" a="1"/>
  <c r="BH98" i="7" s="1"/>
  <c r="BN98" i="7" a="1"/>
  <c r="BN98" i="7" s="1"/>
  <c r="CJ98" i="7"/>
  <c r="CI98" i="7"/>
  <c r="CH98" i="7"/>
  <c r="BW17" i="7"/>
  <c r="BT17" i="7"/>
  <c r="BN17" i="7" a="1"/>
  <c r="BN17" i="7" s="1"/>
  <c r="BS17" i="7"/>
  <c r="BL17" i="7" a="1"/>
  <c r="BL17" i="7" s="1"/>
  <c r="BK17" i="7" a="1"/>
  <c r="BK17" i="7" s="1"/>
  <c r="CJ29" i="7"/>
  <c r="BT29" i="7"/>
  <c r="CL90" i="7"/>
  <c r="CI86" i="7"/>
  <c r="BM17" i="7" a="1"/>
  <c r="BM17" i="7" s="1"/>
  <c r="AF33" i="7"/>
  <c r="AC33" i="7"/>
  <c r="BT98" i="7"/>
  <c r="BR98" i="7"/>
  <c r="BV33" i="7"/>
  <c r="BM29" i="7"/>
  <c r="AH33" i="7"/>
  <c r="CC49" i="7"/>
  <c r="BO90" i="7" a="1"/>
  <c r="BO90" i="7" s="1"/>
  <c r="CB90" i="7" a="1"/>
  <c r="CB90" i="7" s="1"/>
  <c r="BI94" i="7" a="1"/>
  <c r="BI94" i="7" s="1"/>
  <c r="BX94" i="7" a="1"/>
  <c r="BX94" i="7" s="1"/>
  <c r="DJ19" i="7"/>
  <c r="DO19" i="7"/>
  <c r="DP19" i="7"/>
  <c r="DG19" i="7"/>
  <c r="DI19" i="7"/>
  <c r="DL19" i="7"/>
  <c r="EP27" i="7"/>
  <c r="EJ27" i="7"/>
  <c r="EG27" i="7"/>
  <c r="EE27" i="7"/>
  <c r="EI27" i="7"/>
  <c r="EM27" i="7"/>
  <c r="EH27" i="7"/>
  <c r="EF27" i="7"/>
  <c r="BU90" i="7" a="1"/>
  <c r="BU90" i="7" s="1"/>
  <c r="CE90" i="7" a="1"/>
  <c r="CE90" i="7" s="1"/>
  <c r="BI29" i="7"/>
  <c r="DB88" i="7"/>
  <c r="DI15" i="7"/>
  <c r="DH15" i="7"/>
  <c r="DO15" i="7"/>
  <c r="DM15" i="7"/>
  <c r="DN15" i="7"/>
  <c r="BS21" i="7"/>
  <c r="BN21" i="7" a="1"/>
  <c r="BN21" i="7" s="1"/>
  <c r="BH21" i="7" a="1"/>
  <c r="BH21" i="7" s="1"/>
  <c r="CA21" i="7"/>
  <c r="BZ21" i="7"/>
  <c r="BX21" i="7"/>
  <c r="BY21" i="7"/>
  <c r="V25" i="7" a="1"/>
  <c r="V25" i="7" s="1"/>
  <c r="AE25" i="7"/>
  <c r="AB25" i="7" a="1"/>
  <c r="AB25" i="7" s="1"/>
  <c r="AM25" i="7"/>
  <c r="AU25" i="7"/>
  <c r="AV25" i="7"/>
  <c r="AW25" i="7"/>
  <c r="BM82" i="7"/>
  <c r="BH82" i="7"/>
  <c r="BO82" i="7"/>
  <c r="BL82" i="7"/>
  <c r="BN82" i="7"/>
  <c r="BJ82" i="7"/>
  <c r="BG86" i="7"/>
  <c r="BF86" i="7"/>
  <c r="BM86" i="7"/>
  <c r="BJ86" i="7"/>
  <c r="BL86" i="7"/>
  <c r="BS86" i="7"/>
  <c r="BT86" i="7"/>
  <c r="BF90" i="7" a="1"/>
  <c r="BF90" i="7" s="1"/>
  <c r="BL90" i="7" a="1"/>
  <c r="BL90" i="7" s="1"/>
  <c r="BI90" i="7" a="1"/>
  <c r="BI90" i="7" s="1"/>
  <c r="BH90" i="7" a="1"/>
  <c r="BH90" i="7" s="1"/>
  <c r="BK90" i="7" a="1"/>
  <c r="BK90" i="7" s="1"/>
  <c r="BJ90" i="7" a="1"/>
  <c r="BJ90" i="7" s="1"/>
  <c r="BN90" i="7" a="1"/>
  <c r="BN90" i="7" s="1"/>
  <c r="BM90" i="7" a="1"/>
  <c r="BM90" i="7" s="1"/>
  <c r="CH90" i="7"/>
  <c r="EC92" i="7"/>
  <c r="EB92" i="7"/>
  <c r="DY92" i="7"/>
  <c r="DX92" i="7"/>
  <c r="DV92" i="7"/>
  <c r="EA92" i="7"/>
  <c r="DW92" i="7"/>
  <c r="DR92" i="7"/>
  <c r="BW94" i="7" a="1"/>
  <c r="BW94" i="7" s="1"/>
  <c r="CF94" i="7"/>
  <c r="CN94" i="7"/>
  <c r="BU98" i="7"/>
  <c r="CB98" i="7"/>
  <c r="CK98" i="7"/>
  <c r="CL98" i="7"/>
  <c r="BR29" i="7"/>
  <c r="BJ29" i="7"/>
  <c r="BN29" i="7"/>
  <c r="BG29" i="7"/>
  <c r="BO29" i="7"/>
  <c r="BF29" i="7"/>
  <c r="BY29" i="7"/>
  <c r="BZ29" i="7"/>
  <c r="BT33" i="7"/>
  <c r="AI33" i="7"/>
  <c r="AG33" i="7"/>
  <c r="P33" i="7" a="1"/>
  <c r="P33" i="7" s="1"/>
  <c r="V33" i="7"/>
  <c r="Y33" i="7"/>
  <c r="BR49" i="7" a="1"/>
  <c r="BR49" i="7" s="1"/>
  <c r="BS90" i="7" a="1"/>
  <c r="BS90" i="7" s="1"/>
  <c r="BT90" i="7" a="1"/>
  <c r="BT90" i="7" s="1"/>
  <c r="CA90" i="7" a="1"/>
  <c r="CA90" i="7" s="1"/>
  <c r="BZ90" i="7" a="1"/>
  <c r="BZ90" i="7" s="1"/>
  <c r="CK90" i="7"/>
  <c r="CI90" i="7"/>
  <c r="DC88" i="7"/>
  <c r="CV88" i="7"/>
  <c r="CX88" i="7"/>
  <c r="CW88" i="7"/>
  <c r="CS88" i="7"/>
  <c r="CY88" i="7"/>
  <c r="CR88" i="7"/>
  <c r="EO92" i="7"/>
  <c r="EM92" i="7"/>
  <c r="EP92" i="7"/>
  <c r="EN92" i="7"/>
  <c r="EL92" i="7"/>
  <c r="EI92" i="7"/>
  <c r="EE92" i="7"/>
  <c r="EJ92" i="7"/>
  <c r="EK92" i="7"/>
  <c r="EH92" i="7"/>
  <c r="BF94" i="7" a="1"/>
  <c r="BF94" i="7" s="1"/>
  <c r="BE94" i="7" a="1"/>
  <c r="BE94" i="7" s="1"/>
  <c r="BJ94" i="7" a="1"/>
  <c r="BJ94" i="7" s="1"/>
  <c r="BO94" i="7" a="1"/>
  <c r="BO94" i="7" s="1"/>
  <c r="BG94" i="7" a="1"/>
  <c r="BG94" i="7" s="1"/>
  <c r="BN94" i="7" a="1"/>
  <c r="BN94" i="7" s="1"/>
  <c r="BM94" i="7" a="1"/>
  <c r="BM94" i="7" s="1"/>
  <c r="BY94" i="7" a="1"/>
  <c r="BY94" i="7" s="1"/>
  <c r="CH94" i="7"/>
  <c r="EG15" i="7"/>
  <c r="EK15" i="7"/>
  <c r="EM15" i="7"/>
  <c r="EC27" i="7"/>
  <c r="DS27" i="7"/>
  <c r="DX27" i="7"/>
  <c r="DT27" i="7"/>
  <c r="DR27" i="7"/>
  <c r="EB27" i="7"/>
  <c r="EA27" i="7"/>
  <c r="DZ27" i="7"/>
  <c r="DH88" i="7"/>
  <c r="DM88" i="7"/>
  <c r="DE88" i="7"/>
  <c r="DN88" i="7"/>
  <c r="DP88" i="7"/>
  <c r="DI88" i="7"/>
  <c r="DG88" i="7"/>
  <c r="CV15" i="7"/>
  <c r="DA15" i="7"/>
  <c r="DC15" i="7"/>
  <c r="CU15" i="7"/>
  <c r="BT21" i="7"/>
  <c r="CB21" i="7"/>
  <c r="P25" i="7" a="1"/>
  <c r="P25" i="7" s="1"/>
  <c r="AO25" i="7"/>
  <c r="AP25" i="7"/>
  <c r="BL98" i="7" a="1"/>
  <c r="BL98" i="7" s="1"/>
  <c r="BE98" i="7" a="1"/>
  <c r="BE98" i="7" s="1"/>
  <c r="CF98" i="7"/>
  <c r="CG98" i="7"/>
  <c r="EC53" i="7"/>
  <c r="EE51" i="7"/>
  <c r="BY49" i="7"/>
  <c r="BX49" i="7"/>
  <c r="BO49" i="7"/>
  <c r="BW49" i="7"/>
  <c r="BT49" i="7"/>
  <c r="DP45" i="7"/>
  <c r="BB25" i="7"/>
  <c r="R33" i="7" a="1"/>
  <c r="R33" i="7" s="1"/>
  <c r="BE29" i="7" a="1"/>
  <c r="BE29" i="7" s="1"/>
  <c r="BH29" i="7"/>
  <c r="BX29" i="7"/>
  <c r="CE33" i="7"/>
  <c r="W33" i="7"/>
  <c r="CN90" i="7"/>
  <c r="CG94" i="7"/>
  <c r="BO17" i="7" a="1"/>
  <c r="BO17" i="7" s="1"/>
  <c r="BL33" i="7"/>
  <c r="CM98" i="7"/>
  <c r="BR33" i="7"/>
  <c r="CA49" i="7"/>
  <c r="CM94" i="7"/>
  <c r="GK98" i="7" l="1" a="1"/>
  <c r="GK98" i="7" s="1"/>
  <c r="GO29" i="7" a="1"/>
  <c r="GO29" i="7" s="1"/>
  <c r="GJ98" i="7" a="1"/>
  <c r="GJ98" i="7" s="1"/>
  <c r="GM33" i="7" a="1"/>
  <c r="GM33" i="7" s="1"/>
  <c r="FU98" i="7" a="1"/>
  <c r="FU98" i="7" s="1"/>
  <c r="GL29" i="7" a="1"/>
  <c r="GL29" i="7" s="1"/>
  <c r="GJ90" i="7" a="1"/>
  <c r="GJ90" i="7" s="1"/>
  <c r="FX29" i="7" a="1"/>
  <c r="FX29" i="7" s="1"/>
  <c r="FS90" i="7" a="1"/>
  <c r="FS90" i="7" s="1"/>
  <c r="FS21" i="7" a="1"/>
  <c r="FS21" i="7" s="1"/>
  <c r="FW94" i="7" a="1"/>
  <c r="FW94" i="7" s="1"/>
  <c r="FY17" i="7" a="1"/>
  <c r="FY17" i="7" s="1"/>
  <c r="FY29" i="7" a="1"/>
  <c r="FY29" i="7" s="1"/>
  <c r="FT29" i="7" a="1"/>
  <c r="FT29" i="7" s="1"/>
  <c r="FL21" i="7" a="1"/>
  <c r="FL21" i="7" s="1"/>
  <c r="FI98" i="7" a="1"/>
  <c r="FI98" i="7" s="1"/>
  <c r="FH33" i="7" a="1"/>
  <c r="FH33" i="7" s="1"/>
  <c r="FM33" i="7" a="1"/>
  <c r="FM33" i="7" s="1"/>
  <c r="FL94" i="7" a="1"/>
  <c r="FL94" i="7" s="1"/>
  <c r="FE29" i="7" a="1"/>
  <c r="FE29" i="7" s="1"/>
  <c r="FE39" i="7"/>
  <c r="FF39" i="7" s="1"/>
  <c r="FG39" i="7" s="1"/>
  <c r="FH39" i="7" s="1"/>
  <c r="FI39" i="7" s="1"/>
  <c r="FJ39" i="7" s="1"/>
  <c r="FK39" i="7" s="1"/>
  <c r="FL39" i="7" s="1"/>
  <c r="FM39" i="7" s="1"/>
  <c r="FN39" i="7" s="1"/>
  <c r="FO39" i="7" s="1"/>
  <c r="FT37" i="7"/>
  <c r="FS37" i="7"/>
  <c r="FH21" i="7" a="1"/>
  <c r="FH21" i="7" s="1"/>
  <c r="FN98" i="7" a="1"/>
  <c r="FN98" i="7" s="1"/>
  <c r="FK33" i="7" a="1"/>
  <c r="FK33" i="7" s="1"/>
  <c r="FE33" i="7" a="1"/>
  <c r="FE33" i="7" s="1"/>
  <c r="FL29" i="7" a="1"/>
  <c r="FL29" i="7" s="1"/>
  <c r="FM29" i="7" a="1"/>
  <c r="FM29" i="7" s="1"/>
  <c r="FX90" i="7" a="1"/>
  <c r="FX90" i="7" s="1"/>
  <c r="GI90" i="7" a="1"/>
  <c r="GI90" i="7" s="1"/>
  <c r="GH33" i="7" a="1"/>
  <c r="GH33" i="7" s="1"/>
  <c r="FX33" i="7" a="1"/>
  <c r="FX33" i="7" s="1"/>
  <c r="FR33" i="7" a="1"/>
  <c r="FR33" i="7" s="1"/>
  <c r="FY21" i="7" a="1"/>
  <c r="FY21" i="7" s="1"/>
  <c r="GB21" i="7" a="1"/>
  <c r="GB21" i="7" s="1"/>
  <c r="GJ17" i="7" a="1"/>
  <c r="GJ17" i="7" s="1"/>
  <c r="GG29" i="7" a="1"/>
  <c r="GG29" i="7" s="1"/>
  <c r="FU29" i="7" a="1"/>
  <c r="FU29" i="7" s="1"/>
  <c r="FT98" i="7" a="1"/>
  <c r="FT98" i="7" s="1"/>
  <c r="GI98" i="7" a="1"/>
  <c r="GI98" i="7" s="1"/>
  <c r="GO98" i="7" a="1"/>
  <c r="GO98" i="7" s="1"/>
  <c r="FR94" i="7" a="1"/>
  <c r="FR94" i="7" s="1"/>
  <c r="GI94" i="7" a="1"/>
  <c r="GI94" i="7" s="1"/>
  <c r="GF94" i="7" a="1"/>
  <c r="GF94" i="7" s="1"/>
  <c r="GK21" i="7" a="1"/>
  <c r="GK21" i="7" s="1"/>
  <c r="FE21" i="7" a="1"/>
  <c r="FE21" i="7" s="1"/>
  <c r="FJ98" i="7" a="1"/>
  <c r="FJ98" i="7" s="1"/>
  <c r="FO33" i="7" a="1"/>
  <c r="FO33" i="7" s="1"/>
  <c r="FF33" i="7" a="1"/>
  <c r="FF33" i="7" s="1"/>
  <c r="FE94" i="7" a="1"/>
  <c r="FE94" i="7" s="1"/>
  <c r="FG29" i="7" a="1"/>
  <c r="FG29" i="7" s="1"/>
  <c r="FF29" i="7" a="1"/>
  <c r="FF29" i="7" s="1"/>
  <c r="FS53" i="7"/>
  <c r="FY90" i="7" a="1"/>
  <c r="FY90" i="7" s="1"/>
  <c r="GE90" i="7" a="1"/>
  <c r="GE90" i="7" s="1"/>
  <c r="GN90" i="7" a="1"/>
  <c r="GN90" i="7" s="1"/>
  <c r="FR45" i="7"/>
  <c r="GN33" i="7" a="1"/>
  <c r="GN33" i="7" s="1"/>
  <c r="GJ33" i="7" a="1"/>
  <c r="GJ33" i="7" s="1"/>
  <c r="FS33" i="7" a="1"/>
  <c r="FS33" i="7" s="1"/>
  <c r="GB33" i="7" a="1"/>
  <c r="GB33" i="7" s="1"/>
  <c r="GE21" i="7" a="1"/>
  <c r="GE21" i="7" s="1"/>
  <c r="GA21" i="7" a="1"/>
  <c r="GA21" i="7" s="1"/>
  <c r="GH17" i="7" a="1"/>
  <c r="GH17" i="7" s="1"/>
  <c r="FX17" i="7" a="1"/>
  <c r="FX17" i="7" s="1"/>
  <c r="GI29" i="7" a="1"/>
  <c r="GI29" i="7" s="1"/>
  <c r="GN29" i="7" a="1"/>
  <c r="GN29" i="7" s="1"/>
  <c r="GA29" i="7" a="1"/>
  <c r="GA29" i="7" s="1"/>
  <c r="GJ29" i="7" a="1"/>
  <c r="GJ29" i="7" s="1"/>
  <c r="FS98" i="7" a="1"/>
  <c r="FS98" i="7" s="1"/>
  <c r="GF98" i="7" a="1"/>
  <c r="GF98" i="7" s="1"/>
  <c r="GF53" i="7"/>
  <c r="FV94" i="7" a="1"/>
  <c r="FV94" i="7" s="1"/>
  <c r="GA94" i="7" a="1"/>
  <c r="GA94" i="7" s="1"/>
  <c r="GE94" i="7" a="1"/>
  <c r="GE94" i="7" s="1"/>
  <c r="FU37" i="7"/>
  <c r="FM21" i="7" a="1"/>
  <c r="FM21" i="7" s="1"/>
  <c r="FM98" i="7" a="1"/>
  <c r="FM98" i="7" s="1"/>
  <c r="FG33" i="7" a="1"/>
  <c r="FG33" i="7" s="1"/>
  <c r="FL33" i="7" a="1"/>
  <c r="FL33" i="7" s="1"/>
  <c r="FM94" i="7" a="1"/>
  <c r="FM94" i="7" s="1"/>
  <c r="FI29" i="7" a="1"/>
  <c r="FI29" i="7" s="1"/>
  <c r="FH29" i="7" a="1"/>
  <c r="FH29" i="7" s="1"/>
  <c r="FW90" i="7" a="1"/>
  <c r="FW90" i="7" s="1"/>
  <c r="GL33" i="7" a="1"/>
  <c r="GL33" i="7" s="1"/>
  <c r="GA33" i="7" a="1"/>
  <c r="GA33" i="7" s="1"/>
  <c r="FY33" i="7" a="1"/>
  <c r="FY33" i="7" s="1"/>
  <c r="GF21" i="7" a="1"/>
  <c r="GF21" i="7" s="1"/>
  <c r="FU21" i="7" a="1"/>
  <c r="FU21" i="7" s="1"/>
  <c r="FR17" i="7" a="1"/>
  <c r="FR17" i="7" s="1"/>
  <c r="FV17" i="7" a="1"/>
  <c r="FV17" i="7" s="1"/>
  <c r="GG17" i="7" a="1"/>
  <c r="GG17" i="7" s="1"/>
  <c r="FR29" i="7" a="1"/>
  <c r="FR29" i="7" s="1"/>
  <c r="GK29" i="7" a="1"/>
  <c r="GK29" i="7" s="1"/>
  <c r="FV29" i="7" a="1"/>
  <c r="FV29" i="7" s="1"/>
  <c r="GA98" i="7" a="1"/>
  <c r="GA98" i="7" s="1"/>
  <c r="GN98" i="7" a="1"/>
  <c r="GN98" i="7" s="1"/>
  <c r="GE98" i="7" a="1"/>
  <c r="GE98" i="7" s="1"/>
  <c r="FZ94" i="7" a="1"/>
  <c r="FZ94" i="7" s="1"/>
  <c r="GM94" i="7" a="1"/>
  <c r="GM94" i="7" s="1"/>
  <c r="GK94" i="7" a="1"/>
  <c r="GK94" i="7" s="1"/>
  <c r="FT33" i="7" a="1"/>
  <c r="FT33" i="7" s="1"/>
  <c r="FW21" i="7" a="1"/>
  <c r="FW21" i="7" s="1"/>
  <c r="GI21" i="7" a="1"/>
  <c r="GI21" i="7" s="1"/>
  <c r="FF21" i="7" a="1"/>
  <c r="FF21" i="7" s="1"/>
  <c r="FF98" i="7" a="1"/>
  <c r="FF98" i="7" s="1"/>
  <c r="FK98" i="7" a="1"/>
  <c r="FK98" i="7" s="1"/>
  <c r="FI33" i="7" a="1"/>
  <c r="FI33" i="7" s="1"/>
  <c r="FJ94" i="7" a="1"/>
  <c r="FJ94" i="7" s="1"/>
  <c r="FG94" i="7" a="1"/>
  <c r="FG94" i="7" s="1"/>
  <c r="FO29" i="7" a="1"/>
  <c r="FO29" i="7" s="1"/>
  <c r="GE45" i="7"/>
  <c r="GA90" i="7" a="1"/>
  <c r="GA90" i="7" s="1"/>
  <c r="FR90" i="7" a="1"/>
  <c r="FR90" i="7" s="1"/>
  <c r="FV33" i="7" a="1"/>
  <c r="FV33" i="7" s="1"/>
  <c r="GK33" i="7" a="1"/>
  <c r="GK33" i="7" s="1"/>
  <c r="GN21" i="7" a="1"/>
  <c r="GN21" i="7" s="1"/>
  <c r="GH21" i="7" a="1"/>
  <c r="GH21" i="7" s="1"/>
  <c r="GL21" i="7" a="1"/>
  <c r="GL21" i="7" s="1"/>
  <c r="FZ17" i="7" a="1"/>
  <c r="FZ17" i="7" s="1"/>
  <c r="GK17" i="7" a="1"/>
  <c r="GK17" i="7" s="1"/>
  <c r="GB17" i="7" a="1"/>
  <c r="GB17" i="7" s="1"/>
  <c r="FW17" i="7" a="1"/>
  <c r="FW17" i="7" s="1"/>
  <c r="FS29" i="7" a="1"/>
  <c r="FS29" i="7" s="1"/>
  <c r="FW29" i="7" a="1"/>
  <c r="FW29" i="7" s="1"/>
  <c r="FR98" i="7" a="1"/>
  <c r="FR98" i="7" s="1"/>
  <c r="FY98" i="7" a="1"/>
  <c r="FY98" i="7" s="1"/>
  <c r="GH98" i="7" a="1"/>
  <c r="GH98" i="7" s="1"/>
  <c r="FT94" i="7" a="1"/>
  <c r="FT94" i="7" s="1"/>
  <c r="FS94" i="7" a="1"/>
  <c r="FS94" i="7" s="1"/>
  <c r="GL94" i="7" a="1"/>
  <c r="GL94" i="7" s="1"/>
  <c r="GG94" i="7" a="1"/>
  <c r="GG94" i="7" s="1"/>
  <c r="FF37" i="7"/>
  <c r="FU17" i="7" a="1"/>
  <c r="FU17" i="7" s="1"/>
  <c r="FN21" i="7" a="1"/>
  <c r="FN21" i="7" s="1"/>
  <c r="FG98" i="7" a="1"/>
  <c r="FG98" i="7" s="1"/>
  <c r="FE98" i="7" a="1"/>
  <c r="FE98" i="7" s="1"/>
  <c r="FF94" i="7" a="1"/>
  <c r="FF94" i="7" s="1"/>
  <c r="FO94" i="7" a="1"/>
  <c r="FO94" i="7" s="1"/>
  <c r="FJ29" i="7" a="1"/>
  <c r="FJ29" i="7" s="1"/>
  <c r="FV90" i="7" a="1"/>
  <c r="FV90" i="7" s="1"/>
  <c r="GM90" i="7" a="1"/>
  <c r="GM90" i="7" s="1"/>
  <c r="FZ90" i="7" a="1"/>
  <c r="FZ90" i="7" s="1"/>
  <c r="FW33" i="7" a="1"/>
  <c r="FW33" i="7" s="1"/>
  <c r="GE33" i="7" a="1"/>
  <c r="GE33" i="7" s="1"/>
  <c r="FV21" i="7" a="1"/>
  <c r="FV21" i="7" s="1"/>
  <c r="FX21" i="7" a="1"/>
  <c r="FX21" i="7" s="1"/>
  <c r="GI17" i="7" a="1"/>
  <c r="GI17" i="7" s="1"/>
  <c r="FT17" i="7" a="1"/>
  <c r="FT17" i="7" s="1"/>
  <c r="GE17" i="7" a="1"/>
  <c r="GE17" i="7" s="1"/>
  <c r="FZ29" i="7" a="1"/>
  <c r="FZ29" i="7" s="1"/>
  <c r="FF53" i="7"/>
  <c r="FW98" i="7" a="1"/>
  <c r="FW98" i="7" s="1"/>
  <c r="GB94" i="7" a="1"/>
  <c r="GB94" i="7" s="1"/>
  <c r="GJ94" i="7" a="1"/>
  <c r="GJ94" i="7" s="1"/>
  <c r="GO94" i="7" a="1"/>
  <c r="GO94" i="7" s="1"/>
  <c r="FR41" i="7"/>
  <c r="FJ21" i="7" a="1"/>
  <c r="FJ21" i="7" s="1"/>
  <c r="FG21" i="7" a="1"/>
  <c r="FG21" i="7" s="1"/>
  <c r="FO98" i="7" a="1"/>
  <c r="FO98" i="7" s="1"/>
  <c r="FJ33" i="7" a="1"/>
  <c r="FJ33" i="7" s="1"/>
  <c r="FN94" i="7" a="1"/>
  <c r="FN94" i="7" s="1"/>
  <c r="FH94" i="7" a="1"/>
  <c r="FH94" i="7" s="1"/>
  <c r="FN29" i="7" a="1"/>
  <c r="FN29" i="7" s="1"/>
  <c r="FU90" i="7" a="1"/>
  <c r="FU90" i="7" s="1"/>
  <c r="GO90" i="7" a="1"/>
  <c r="GO90" i="7" s="1"/>
  <c r="GH90" i="7" a="1"/>
  <c r="GH90" i="7" s="1"/>
  <c r="GB90" i="7" a="1"/>
  <c r="GB90" i="7" s="1"/>
  <c r="FZ33" i="7" a="1"/>
  <c r="FZ33" i="7" s="1"/>
  <c r="GG33" i="7" a="1"/>
  <c r="GG33" i="7" s="1"/>
  <c r="GF33" i="7" a="1"/>
  <c r="GF33" i="7" s="1"/>
  <c r="GJ21" i="7" a="1"/>
  <c r="GJ21" i="7" s="1"/>
  <c r="GM21" i="7" a="1"/>
  <c r="GM21" i="7" s="1"/>
  <c r="FR21" i="7" a="1"/>
  <c r="FR21" i="7" s="1"/>
  <c r="FS17" i="7" a="1"/>
  <c r="FS17" i="7" s="1"/>
  <c r="GL17" i="7" a="1"/>
  <c r="GL17" i="7" s="1"/>
  <c r="GM17" i="7" a="1"/>
  <c r="GM17" i="7" s="1"/>
  <c r="GN17" i="7" a="1"/>
  <c r="GN17" i="7" s="1"/>
  <c r="GE29" i="7" a="1"/>
  <c r="GE29" i="7" s="1"/>
  <c r="GF29" i="7" a="1"/>
  <c r="GF29" i="7" s="1"/>
  <c r="GB98" i="7" a="1"/>
  <c r="GB98" i="7" s="1"/>
  <c r="FZ98" i="7" a="1"/>
  <c r="FZ98" i="7" s="1"/>
  <c r="GM98" i="7" a="1"/>
  <c r="GM98" i="7" s="1"/>
  <c r="FX94" i="7" a="1"/>
  <c r="FX94" i="7" s="1"/>
  <c r="GN94" i="7" a="1"/>
  <c r="GN94" i="7" s="1"/>
  <c r="FI21" i="7" a="1"/>
  <c r="FI21" i="7" s="1"/>
  <c r="FK21" i="7" a="1"/>
  <c r="FK21" i="7" s="1"/>
  <c r="FO21" i="7" a="1"/>
  <c r="FO21" i="7" s="1"/>
  <c r="FH98" i="7" a="1"/>
  <c r="FH98" i="7" s="1"/>
  <c r="FL98" i="7" a="1"/>
  <c r="FL98" i="7" s="1"/>
  <c r="FN33" i="7" a="1"/>
  <c r="FN33" i="7" s="1"/>
  <c r="FK94" i="7" a="1"/>
  <c r="FK94" i="7" s="1"/>
  <c r="FI94" i="7" a="1"/>
  <c r="FI94" i="7" s="1"/>
  <c r="FK29" i="7" a="1"/>
  <c r="FK29" i="7" s="1"/>
  <c r="GG90" i="7" a="1"/>
  <c r="GG90" i="7" s="1"/>
  <c r="FT90" i="7" a="1"/>
  <c r="FT90" i="7" s="1"/>
  <c r="GL90" i="7" a="1"/>
  <c r="GL90" i="7" s="1"/>
  <c r="GO33" i="7" a="1"/>
  <c r="GO33" i="7" s="1"/>
  <c r="GI33" i="7" a="1"/>
  <c r="GI33" i="7" s="1"/>
  <c r="FU33" i="7" a="1"/>
  <c r="FU33" i="7" s="1"/>
  <c r="FZ21" i="7" a="1"/>
  <c r="FZ21" i="7" s="1"/>
  <c r="GO21" i="7" a="1"/>
  <c r="GO21" i="7" s="1"/>
  <c r="GG21" i="7" a="1"/>
  <c r="GG21" i="7" s="1"/>
  <c r="FT21" i="7" a="1"/>
  <c r="FT21" i="7" s="1"/>
  <c r="GA17" i="7" a="1"/>
  <c r="GA17" i="7" s="1"/>
  <c r="GO17" i="7" a="1"/>
  <c r="GO17" i="7" s="1"/>
  <c r="GF17" i="7" a="1"/>
  <c r="GF17" i="7" s="1"/>
  <c r="FE45" i="7"/>
  <c r="GM29" i="7" a="1"/>
  <c r="GM29" i="7" s="1"/>
  <c r="GB29" i="7" a="1"/>
  <c r="GB29" i="7" s="1"/>
  <c r="GH29" i="7" a="1"/>
  <c r="GH29" i="7" s="1"/>
  <c r="FX98" i="7" a="1"/>
  <c r="FX98" i="7" s="1"/>
  <c r="FV98" i="7" a="1"/>
  <c r="FV98" i="7" s="1"/>
  <c r="GG98" i="7" a="1"/>
  <c r="GG98" i="7" s="1"/>
  <c r="GL98" i="7" a="1"/>
  <c r="GL98" i="7" s="1"/>
  <c r="GH94" i="7" a="1"/>
  <c r="GH94" i="7" s="1"/>
  <c r="FU94" i="7" a="1"/>
  <c r="FU94" i="7" s="1"/>
  <c r="FY94" i="7" a="1"/>
  <c r="FY94" i="7" s="1"/>
  <c r="FV37" i="7"/>
  <c r="EZ94" i="7" a="1"/>
  <c r="EZ94" i="7" s="1"/>
  <c r="FB98" i="7" a="1"/>
  <c r="FB98" i="7" s="1"/>
  <c r="EY98" i="7" a="1"/>
  <c r="EY98" i="7" s="1"/>
  <c r="EU21" i="7" a="1"/>
  <c r="EU21" i="7" s="1"/>
  <c r="EV29" i="7" a="1"/>
  <c r="EV29" i="7" s="1"/>
  <c r="EZ33" i="7" a="1"/>
  <c r="EZ33" i="7" s="1"/>
  <c r="FB94" i="7" a="1"/>
  <c r="FB94" i="7" s="1"/>
  <c r="ES29" i="7" a="1"/>
  <c r="ES29" i="7" s="1"/>
  <c r="ET33" i="7" a="1"/>
  <c r="ET33" i="7" s="1"/>
  <c r="EZ98" i="7" a="1"/>
  <c r="EZ98" i="7" s="1"/>
  <c r="EX29" i="7" a="1"/>
  <c r="EX29" i="7" s="1"/>
  <c r="ER21" i="7" a="1"/>
  <c r="ER21" i="7" s="1"/>
  <c r="EW21" i="7" a="1"/>
  <c r="EW21" i="7" s="1"/>
  <c r="EX21" i="7" a="1"/>
  <c r="EX21" i="7" s="1"/>
  <c r="EW94" i="7" a="1"/>
  <c r="EW94" i="7" s="1"/>
  <c r="FA94" i="7" a="1"/>
  <c r="FA94" i="7" s="1"/>
  <c r="FB29" i="7" a="1"/>
  <c r="FB29" i="7" s="1"/>
  <c r="EY33" i="7" a="1"/>
  <c r="EY33" i="7" s="1"/>
  <c r="ER33" i="7" a="1"/>
  <c r="ER33" i="7" s="1"/>
  <c r="ES21" i="7" a="1"/>
  <c r="ES21" i="7" s="1"/>
  <c r="ET94" i="7" a="1"/>
  <c r="ET94" i="7" s="1"/>
  <c r="EW98" i="7" a="1"/>
  <c r="EW98" i="7" s="1"/>
  <c r="EZ21" i="7" a="1"/>
  <c r="EZ21" i="7" s="1"/>
  <c r="EX98" i="7" a="1"/>
  <c r="EX98" i="7" s="1"/>
  <c r="EV94" i="7" a="1"/>
  <c r="EV94" i="7" s="1"/>
  <c r="ER29" i="7" a="1"/>
  <c r="ER29" i="7" s="1"/>
  <c r="ES33" i="7" a="1"/>
  <c r="ES33" i="7" s="1"/>
  <c r="EV33" i="7" a="1"/>
  <c r="EV33" i="7" s="1"/>
  <c r="ET98" i="7" a="1"/>
  <c r="ET98" i="7" s="1"/>
  <c r="FA21" i="7" a="1"/>
  <c r="FA21" i="7" s="1"/>
  <c r="EY21" i="7" a="1"/>
  <c r="EY21" i="7" s="1"/>
  <c r="ES94" i="7" a="1"/>
  <c r="ES94" i="7" s="1"/>
  <c r="ET29" i="7" a="1"/>
  <c r="ET29" i="7" s="1"/>
  <c r="EW33" i="7" a="1"/>
  <c r="EW33" i="7" s="1"/>
  <c r="FA33" i="7" a="1"/>
  <c r="FA33" i="7" s="1"/>
  <c r="EV98" i="7" a="1"/>
  <c r="EV98" i="7" s="1"/>
  <c r="ET21" i="7" a="1"/>
  <c r="ET21" i="7" s="1"/>
  <c r="EW15" i="7"/>
  <c r="EV15" i="7"/>
  <c r="FC15" i="7"/>
  <c r="FO17" i="7" s="1" a="1"/>
  <c r="FO17" i="7" s="1"/>
  <c r="EU15" i="7"/>
  <c r="EZ15" i="7"/>
  <c r="EY15" i="7"/>
  <c r="FB15" i="7"/>
  <c r="ET15" i="7"/>
  <c r="EX15" i="7"/>
  <c r="FA15" i="7"/>
  <c r="ES15" i="7"/>
  <c r="FA98" i="7" a="1"/>
  <c r="FA98" i="7" s="1"/>
  <c r="ER94" i="7" a="1"/>
  <c r="ER94" i="7" s="1"/>
  <c r="EY94" i="7" a="1"/>
  <c r="EY94" i="7" s="1"/>
  <c r="ER98" i="7" a="1"/>
  <c r="ER98" i="7" s="1"/>
  <c r="EU94" i="7" a="1"/>
  <c r="EU94" i="7" s="1"/>
  <c r="EY29" i="7" a="1"/>
  <c r="EY29" i="7" s="1"/>
  <c r="EU33" i="7" a="1"/>
  <c r="EU33" i="7" s="1"/>
  <c r="FB33" i="7" a="1"/>
  <c r="FB33" i="7" s="1"/>
  <c r="EW29" i="7" a="1"/>
  <c r="EW29" i="7" s="1"/>
  <c r="FB21" i="7" a="1"/>
  <c r="FB21" i="7" s="1"/>
  <c r="ER15" i="7"/>
  <c r="EX94" i="7" a="1"/>
  <c r="EX94" i="7" s="1"/>
  <c r="EU29" i="7" a="1"/>
  <c r="EU29" i="7" s="1"/>
  <c r="EX33" i="7" a="1"/>
  <c r="EX33" i="7" s="1"/>
  <c r="ES98" i="7" a="1"/>
  <c r="ES98" i="7" s="1"/>
  <c r="EU98" i="7" a="1"/>
  <c r="EU98" i="7" s="1"/>
  <c r="FA29" i="7" a="1"/>
  <c r="FA29" i="7" s="1"/>
  <c r="EV21" i="7" a="1"/>
  <c r="EV21" i="7" s="1"/>
  <c r="EZ29" i="7" a="1"/>
  <c r="EZ29" i="7" s="1"/>
  <c r="ET45" i="7"/>
  <c r="DY90" i="7" a="1"/>
  <c r="EA21" i="7" a="1"/>
  <c r="DG21" i="7" a="1"/>
  <c r="DU33" i="7" a="1"/>
  <c r="DU33" i="7" s="1"/>
  <c r="EE17" i="7" a="1"/>
  <c r="DU98" i="7" a="1"/>
  <c r="EI98" i="7" a="1"/>
  <c r="DJ90" i="7" a="1"/>
  <c r="ER37" i="7"/>
  <c r="EN29" i="7" a="1"/>
  <c r="DY17" i="7" a="1"/>
  <c r="DU90" i="7" a="1"/>
  <c r="DX21" i="7" a="1"/>
  <c r="ET53" i="7"/>
  <c r="ES45" i="7"/>
  <c r="EE29" i="7" a="1"/>
  <c r="EE29" i="7" s="1"/>
  <c r="DT94" i="7" a="1"/>
  <c r="DH17" i="7" a="1"/>
  <c r="DE90" i="7" a="1"/>
  <c r="EJ94" i="7" a="1"/>
  <c r="EB94" i="7" a="1"/>
  <c r="EB94" i="7" s="1"/>
  <c r="DW94" i="7" a="1"/>
  <c r="DO94" i="7" a="1"/>
  <c r="DM94" i="7" a="1"/>
  <c r="DM94" i="7" s="1"/>
  <c r="DV98" i="7" a="1"/>
  <c r="EB98" i="7" a="1"/>
  <c r="EE98" i="7" a="1"/>
  <c r="DR29" i="7" a="1"/>
  <c r="DX29" i="7" a="1"/>
  <c r="DN17" i="7" a="1"/>
  <c r="EG94" i="7" a="1"/>
  <c r="DZ21" i="7" a="1"/>
  <c r="DJ98" i="7" a="1"/>
  <c r="DN98" i="7" a="1"/>
  <c r="DS33" i="7" a="1"/>
  <c r="DK98" i="7" a="1"/>
  <c r="DK98" i="7" s="1"/>
  <c r="EH90" i="7" a="1"/>
  <c r="EK90" i="7" a="1"/>
  <c r="DO33" i="7" a="1"/>
  <c r="DO33" i="7" s="1"/>
  <c r="DF33" i="7" a="1"/>
  <c r="DI98" i="7" a="1"/>
  <c r="DL29" i="7" a="1"/>
  <c r="DF90" i="7" a="1"/>
  <c r="DW17" i="7" a="1"/>
  <c r="DW17" i="7" s="1"/>
  <c r="EE33" i="7" a="1"/>
  <c r="EI21" i="7" a="1"/>
  <c r="EN21" i="7" a="1"/>
  <c r="EN21" i="7" s="1"/>
  <c r="DN90" i="7" a="1"/>
  <c r="EL29" i="7" a="1"/>
  <c r="DR90" i="7" a="1"/>
  <c r="DS90" i="7" a="1"/>
  <c r="EM29" i="7" a="1"/>
  <c r="DI90" i="7" a="1"/>
  <c r="EK94" i="7" a="1"/>
  <c r="DZ17" i="7" a="1"/>
  <c r="DZ17" i="7" s="1"/>
  <c r="DV94" i="7" a="1"/>
  <c r="DF94" i="7" a="1"/>
  <c r="DI94" i="7" a="1"/>
  <c r="DX98" i="7" a="1"/>
  <c r="EA98" i="7" a="1"/>
  <c r="EA98" i="7" s="1"/>
  <c r="EG98" i="7" a="1"/>
  <c r="EA29" i="7" a="1"/>
  <c r="DW29" i="7" a="1"/>
  <c r="DJ17" i="7" a="1"/>
  <c r="DK17" i="7" a="1"/>
  <c r="DF17" i="7" a="1"/>
  <c r="DL17" i="7" a="1"/>
  <c r="EE94" i="7" a="1"/>
  <c r="DW21" i="7" a="1"/>
  <c r="DE98" i="7" a="1"/>
  <c r="DV33" i="7" a="1"/>
  <c r="EM90" i="7" a="1"/>
  <c r="EE90" i="7" a="1"/>
  <c r="CU33" i="7" a="1"/>
  <c r="DA33" i="7" a="1"/>
  <c r="CX33" i="7" a="1"/>
  <c r="CX33" i="7" s="1"/>
  <c r="DB33" i="7" a="1"/>
  <c r="CR33" i="7" a="1"/>
  <c r="CY33" i="7" a="1"/>
  <c r="CY33" i="7" s="1"/>
  <c r="CS33" i="7" a="1"/>
  <c r="CT33" i="7" a="1"/>
  <c r="CZ33" i="7" a="1"/>
  <c r="CW33" i="7" a="1"/>
  <c r="CV33" i="7" a="1"/>
  <c r="CV33" i="7" s="1"/>
  <c r="EJ17" i="7" a="1"/>
  <c r="EI17" i="7" a="1"/>
  <c r="EH17" i="7" a="1"/>
  <c r="EH17" i="7" s="1"/>
  <c r="DX17" i="7" a="1"/>
  <c r="EJ33" i="7" a="1"/>
  <c r="EK33" i="7" a="1"/>
  <c r="CP49" i="7" a="1"/>
  <c r="CP49" i="7" s="1"/>
  <c r="EJ21" i="7" a="1"/>
  <c r="EG21" i="7" a="1"/>
  <c r="EN94" i="7" a="1"/>
  <c r="DF21" i="7" a="1"/>
  <c r="DF21" i="7" s="1"/>
  <c r="DV17" i="7" a="1"/>
  <c r="EO21" i="7" a="1"/>
  <c r="EO21" i="7" s="1"/>
  <c r="DH90" i="7" a="1"/>
  <c r="EO94" i="7" a="1"/>
  <c r="EA17" i="7" a="1"/>
  <c r="DU21" i="7" a="1"/>
  <c r="DX94" i="7" a="1"/>
  <c r="CV94" i="7" a="1"/>
  <c r="CV94" i="7" s="1"/>
  <c r="CX94" i="7" a="1"/>
  <c r="CW94" i="7" a="1"/>
  <c r="CZ94" i="7" a="1"/>
  <c r="DB94" i="7" a="1"/>
  <c r="CU94" i="7" a="1"/>
  <c r="CT94" i="7" a="1"/>
  <c r="CS94" i="7" a="1"/>
  <c r="DA94" i="7" a="1"/>
  <c r="DA94" i="7" s="1"/>
  <c r="CR94" i="7" a="1"/>
  <c r="CR94" i="7" s="1"/>
  <c r="CY94" i="7" a="1"/>
  <c r="EK98" i="7" a="1"/>
  <c r="DY29" i="7" a="1"/>
  <c r="DR94" i="7" a="1"/>
  <c r="CV21" i="7" a="1"/>
  <c r="CX21" i="7" a="1"/>
  <c r="DB21" i="7" a="1"/>
  <c r="DB21" i="7" s="1"/>
  <c r="CW21" i="7" a="1"/>
  <c r="CS21" i="7" a="1"/>
  <c r="CU21" i="7" a="1"/>
  <c r="CT21" i="7" a="1"/>
  <c r="CR21" i="7" a="1"/>
  <c r="CY21" i="7" a="1"/>
  <c r="DA21" i="7" a="1"/>
  <c r="CZ21" i="7" a="1"/>
  <c r="CZ21" i="7" s="1"/>
  <c r="DK33" i="7" a="1"/>
  <c r="EK29" i="7" a="1"/>
  <c r="DT21" i="7" a="1"/>
  <c r="DH98" i="7" a="1"/>
  <c r="DR33" i="7" a="1"/>
  <c r="EJ90" i="7" a="1"/>
  <c r="DE21" i="7" a="1"/>
  <c r="DE33" i="7" a="1"/>
  <c r="DE33" i="7" s="1"/>
  <c r="DE29" i="7" a="1"/>
  <c r="EM17" i="7" a="1"/>
  <c r="EG17" i="7" a="1"/>
  <c r="DF29" i="7" a="1"/>
  <c r="EI33" i="7" a="1"/>
  <c r="EL21" i="7" a="1"/>
  <c r="EH21" i="7" a="1"/>
  <c r="DE94" i="7" a="1"/>
  <c r="DE94" i="7" s="1"/>
  <c r="EF94" i="7" a="1"/>
  <c r="EO90" i="7" a="1"/>
  <c r="DJ29" i="7" a="1"/>
  <c r="EG33" i="7" a="1"/>
  <c r="EK21" i="7" a="1"/>
  <c r="EB90" i="7" a="1"/>
  <c r="DZ90" i="7" a="1"/>
  <c r="EF29" i="7" a="1"/>
  <c r="EF29" i="7" s="1"/>
  <c r="DO90" i="7" a="1"/>
  <c r="DT17" i="7" a="1"/>
  <c r="DS21" i="7" a="1"/>
  <c r="DU94" i="7" a="1"/>
  <c r="DK94" i="7" a="1"/>
  <c r="DG94" i="7" a="1"/>
  <c r="DW98" i="7" a="1"/>
  <c r="EJ98" i="7" a="1"/>
  <c r="EJ98" i="7" s="1"/>
  <c r="DT29" i="7" a="1"/>
  <c r="DA17" i="7" a="1"/>
  <c r="CU17" i="7" a="1"/>
  <c r="CR17" i="7" a="1"/>
  <c r="CR17" i="7" s="1"/>
  <c r="CZ17" i="7" a="1"/>
  <c r="CT17" i="7" a="1"/>
  <c r="CS17" i="7" a="1"/>
  <c r="CS17" i="7" s="1"/>
  <c r="CW17" i="7" a="1"/>
  <c r="CX17" i="7" a="1"/>
  <c r="CY17" i="7" a="1"/>
  <c r="CV17" i="7" a="1"/>
  <c r="DN21" i="7" a="1"/>
  <c r="DJ21" i="7" a="1"/>
  <c r="EH29" i="7" a="1"/>
  <c r="DY21" i="7" a="1"/>
  <c r="DY21" i="7" s="1"/>
  <c r="DW90" i="7" a="1"/>
  <c r="DX90" i="7" a="1"/>
  <c r="DG98" i="7" a="1"/>
  <c r="EF90" i="7" a="1"/>
  <c r="DL21" i="7" a="1"/>
  <c r="DJ33" i="7" a="1"/>
  <c r="DM90" i="7" a="1"/>
  <c r="DL90" i="7" a="1"/>
  <c r="DL90" i="7" s="1"/>
  <c r="EL17" i="7" a="1"/>
  <c r="EK17" i="7" a="1"/>
  <c r="DG29" i="7" a="1"/>
  <c r="EB17" i="7" a="1"/>
  <c r="EF33" i="7" a="1"/>
  <c r="DL33" i="7" a="1"/>
  <c r="DM33" i="7" a="1"/>
  <c r="EE21" i="7" a="1"/>
  <c r="EE21" i="7" s="1"/>
  <c r="DI33" i="7" a="1"/>
  <c r="DI33" i="7" s="1"/>
  <c r="EN17" i="7" a="1"/>
  <c r="DG17" i="7" a="1"/>
  <c r="EJ29" i="7" a="1"/>
  <c r="EI94" i="7" a="1"/>
  <c r="DU17" i="7" a="1"/>
  <c r="EB21" i="7" a="1"/>
  <c r="EB21" i="7" s="1"/>
  <c r="DS94" i="7" a="1"/>
  <c r="DS94" i="7" s="1"/>
  <c r="DH94" i="7" a="1"/>
  <c r="DJ94" i="7" a="1"/>
  <c r="DR98" i="7" a="1"/>
  <c r="EM98" i="7" a="1"/>
  <c r="EF98" i="7" a="1"/>
  <c r="DZ29" i="7" a="1"/>
  <c r="DH21" i="7" a="1"/>
  <c r="DH21" i="7" s="1"/>
  <c r="DK21" i="7" a="1"/>
  <c r="DK21" i="7" s="1"/>
  <c r="DM21" i="7" a="1"/>
  <c r="DM21" i="7" s="1"/>
  <c r="EO98" i="7" a="1"/>
  <c r="EI29" i="7" a="1"/>
  <c r="EA33" i="7" a="1"/>
  <c r="DV90" i="7" a="1"/>
  <c r="EB33" i="7" a="1"/>
  <c r="EN90" i="7" a="1"/>
  <c r="EN90" i="7" s="1"/>
  <c r="DO98" i="7" a="1"/>
  <c r="DO98" i="7" s="1"/>
  <c r="DG33" i="7" a="1"/>
  <c r="DH33" i="7" a="1"/>
  <c r="DN29" i="7" a="1"/>
  <c r="DM29" i="7" a="1"/>
  <c r="EF17" i="7" a="1"/>
  <c r="EL33" i="7" a="1"/>
  <c r="EM21" i="7" a="1"/>
  <c r="EM21" i="7" s="1"/>
  <c r="CW90" i="7" a="1"/>
  <c r="CR90" i="7" a="1"/>
  <c r="CX90" i="7" a="1"/>
  <c r="DB90" i="7" a="1"/>
  <c r="CV90" i="7" a="1"/>
  <c r="CT90" i="7" a="1"/>
  <c r="CS90" i="7" a="1"/>
  <c r="CS90" i="7" s="1"/>
  <c r="CZ90" i="7" a="1"/>
  <c r="CU90" i="7" a="1"/>
  <c r="CY90" i="7" a="1"/>
  <c r="DA90" i="7" a="1"/>
  <c r="DN94" i="7" a="1"/>
  <c r="DI21" i="7" a="1"/>
  <c r="EG29" i="7" a="1"/>
  <c r="DM98" i="7" a="1"/>
  <c r="DW33" i="7" a="1"/>
  <c r="DO29" i="7" a="1"/>
  <c r="DR17" i="7" a="1"/>
  <c r="DS17" i="7" a="1"/>
  <c r="EO33" i="7" a="1"/>
  <c r="EN33" i="7" a="1"/>
  <c r="EH33" i="7" a="1"/>
  <c r="EB29" i="7" a="1"/>
  <c r="DO17" i="7" a="1"/>
  <c r="EM94" i="7" a="1"/>
  <c r="DZ98" i="7" a="1"/>
  <c r="DZ98" i="7" s="1"/>
  <c r="DS98" i="7" a="1"/>
  <c r="DT98" i="7" a="1"/>
  <c r="DU29" i="7" a="1"/>
  <c r="DO21" i="7" a="1"/>
  <c r="DZ33" i="7" a="1"/>
  <c r="CS98" i="7" a="1"/>
  <c r="CT98" i="7" a="1"/>
  <c r="CT98" i="7" s="1"/>
  <c r="CW98" i="7" a="1"/>
  <c r="DA98" i="7" a="1"/>
  <c r="DA98" i="7" s="1"/>
  <c r="CX98" i="7" a="1"/>
  <c r="CZ98" i="7" a="1"/>
  <c r="DB98" i="7" a="1"/>
  <c r="CU98" i="7" a="1"/>
  <c r="CR98" i="7" a="1"/>
  <c r="CR98" i="7" s="1"/>
  <c r="CV98" i="7" a="1"/>
  <c r="CY98" i="7" a="1"/>
  <c r="EG90" i="7" a="1"/>
  <c r="DL98" i="7" a="1"/>
  <c r="DH29" i="7" a="1"/>
  <c r="DI29" i="7" a="1"/>
  <c r="DM17" i="7" a="1"/>
  <c r="DT90" i="7" a="1"/>
  <c r="EO29" i="7" a="1"/>
  <c r="DK90" i="7" a="1"/>
  <c r="EH94" i="7" a="1"/>
  <c r="DV21" i="7" a="1"/>
  <c r="DZ94" i="7" a="1"/>
  <c r="DY94" i="7" a="1"/>
  <c r="DY94" i="7" s="1"/>
  <c r="EA94" i="7" a="1"/>
  <c r="DL94" i="7" a="1"/>
  <c r="DY98" i="7" a="1"/>
  <c r="DY98" i="7" s="1"/>
  <c r="EH98" i="7" a="1"/>
  <c r="EN98" i="7" a="1"/>
  <c r="EN98" i="7" s="1"/>
  <c r="DS29" i="7" a="1"/>
  <c r="DV29" i="7" a="1"/>
  <c r="DI17" i="7" a="1"/>
  <c r="DI17" i="7" s="1"/>
  <c r="DE17" i="7" a="1"/>
  <c r="EL94" i="7" a="1"/>
  <c r="DR21" i="7" a="1"/>
  <c r="DR21" i="7" s="1"/>
  <c r="DX33" i="7" a="1"/>
  <c r="DX33" i="7" s="1"/>
  <c r="DY33" i="7" a="1"/>
  <c r="EA90" i="7" a="1"/>
  <c r="EI90" i="7" a="1"/>
  <c r="EL90" i="7" a="1"/>
  <c r="EL90" i="7" s="1"/>
  <c r="DN33" i="7" a="1"/>
  <c r="DN33" i="7" s="1"/>
  <c r="DF98" i="7" a="1"/>
  <c r="CR29" i="7"/>
  <c r="CW29" i="7" a="1"/>
  <c r="CW29" i="7" s="1"/>
  <c r="CT29" i="7" a="1"/>
  <c r="CT29" i="7" s="1"/>
  <c r="CS29" i="7" a="1"/>
  <c r="DB29" i="7" a="1"/>
  <c r="CX29" i="7" a="1"/>
  <c r="CX29" i="7" s="1"/>
  <c r="CZ29" i="7" a="1"/>
  <c r="CY29" i="7" a="1"/>
  <c r="CY29" i="7" s="1"/>
  <c r="DA29" i="7" a="1"/>
  <c r="DA29" i="7" s="1"/>
  <c r="CV29" i="7" a="1"/>
  <c r="CV29" i="7" s="1"/>
  <c r="CU29" i="7" a="1"/>
  <c r="CU29" i="7" s="1"/>
  <c r="DT33" i="7" a="1"/>
  <c r="DK29" i="7" a="1"/>
  <c r="DG90" i="7" a="1"/>
  <c r="DG90" i="7" s="1"/>
  <c r="EM33" i="7" a="1"/>
  <c r="EM33" i="7" s="1"/>
  <c r="EF21" i="7" a="1"/>
  <c r="CA11" i="7"/>
  <c r="EF45" i="7"/>
  <c r="DE39" i="7"/>
  <c r="DF37" i="7" s="1"/>
  <c r="EE39" i="7"/>
  <c r="EF37" i="7" s="1"/>
  <c r="EB33" i="7"/>
  <c r="CR45" i="7"/>
  <c r="EE33" i="7"/>
  <c r="CU86" i="7"/>
  <c r="CS86" i="7"/>
  <c r="EB17" i="7"/>
  <c r="CT86" i="7"/>
  <c r="CR86" i="7"/>
  <c r="CS29" i="7"/>
  <c r="DY33" i="7"/>
  <c r="CU21" i="7"/>
  <c r="CS51" i="7"/>
  <c r="CT51" i="7" s="1"/>
  <c r="CV98" i="7"/>
  <c r="CS33" i="7"/>
  <c r="CZ29" i="7"/>
  <c r="DB29" i="7"/>
  <c r="EA17" i="7"/>
  <c r="EE17" i="7"/>
  <c r="BR37" i="7"/>
  <c r="EA21" i="7"/>
  <c r="DZ33" i="7"/>
  <c r="DW33" i="7"/>
  <c r="CW33" i="7"/>
  <c r="EE37" i="7"/>
  <c r="EA33" i="7"/>
  <c r="CT21" i="7"/>
  <c r="EJ21" i="7"/>
  <c r="DL29" i="7"/>
  <c r="DF29" i="7"/>
  <c r="EE45" i="7"/>
  <c r="DR33" i="7"/>
  <c r="CT33" i="7"/>
  <c r="DB33" i="7"/>
  <c r="DA33" i="7"/>
  <c r="DF33" i="7"/>
  <c r="DH33" i="7"/>
  <c r="CU33" i="7"/>
  <c r="DF47" i="7"/>
  <c r="DE45" i="7"/>
  <c r="CR33" i="7"/>
  <c r="DG33" i="7"/>
  <c r="EM90" i="7"/>
  <c r="CZ33" i="7"/>
  <c r="CR21" i="7"/>
  <c r="CY98" i="7"/>
  <c r="DT33" i="7"/>
  <c r="EE90" i="7"/>
  <c r="CY21" i="7"/>
  <c r="CT47" i="7"/>
  <c r="CS45" i="7"/>
  <c r="EF90" i="7"/>
  <c r="CZ98" i="7"/>
  <c r="EF17" i="7"/>
  <c r="CX21" i="7"/>
  <c r="DL33" i="7"/>
  <c r="EH47" i="7"/>
  <c r="EG45" i="7"/>
  <c r="CU98" i="7"/>
  <c r="DK33" i="7"/>
  <c r="CW98" i="7"/>
  <c r="CS98" i="7"/>
  <c r="DV33" i="7"/>
  <c r="EO98" i="7"/>
  <c r="DM33" i="7"/>
  <c r="CX98" i="7"/>
  <c r="CV21" i="7"/>
  <c r="CW21" i="7"/>
  <c r="DV17" i="7"/>
  <c r="DT21" i="7"/>
  <c r="DS33" i="7"/>
  <c r="CS21" i="7"/>
  <c r="DF98" i="7"/>
  <c r="CU17" i="7"/>
  <c r="DE21" i="7"/>
  <c r="DJ33" i="7"/>
  <c r="DB98" i="7"/>
  <c r="CS94" i="7"/>
  <c r="EK17" i="7"/>
  <c r="DH94" i="7"/>
  <c r="CT94" i="7"/>
  <c r="EI21" i="7"/>
  <c r="EH98" i="7"/>
  <c r="EI33" i="7"/>
  <c r="EL21" i="7"/>
  <c r="EF21" i="7"/>
  <c r="DB17" i="7" a="1"/>
  <c r="DB17" i="7" s="1"/>
  <c r="EG33" i="7"/>
  <c r="DK29" i="7"/>
  <c r="EI29" i="7"/>
  <c r="DT17" i="7"/>
  <c r="DI21" i="7"/>
  <c r="EJ90" i="7"/>
  <c r="CT17" i="7"/>
  <c r="EH21" i="7"/>
  <c r="EI17" i="7"/>
  <c r="EI90" i="7"/>
  <c r="CX17" i="7"/>
  <c r="DT90" i="7"/>
  <c r="CW90" i="7"/>
  <c r="DX98" i="7"/>
  <c r="EN17" i="7"/>
  <c r="EM17" i="7"/>
  <c r="DU94" i="7"/>
  <c r="EH33" i="7"/>
  <c r="EK21" i="7"/>
  <c r="EG21" i="7"/>
  <c r="DA21" i="7"/>
  <c r="DR37" i="7"/>
  <c r="DR39" i="7"/>
  <c r="EN94" i="7"/>
  <c r="EG94" i="7"/>
  <c r="EF94" i="7"/>
  <c r="DL21" i="7"/>
  <c r="CY17" i="7"/>
  <c r="CT76" i="7"/>
  <c r="DJ94" i="7"/>
  <c r="EA29" i="7"/>
  <c r="DW29" i="7"/>
  <c r="DK17" i="7"/>
  <c r="DL17" i="7"/>
  <c r="DM17" i="7"/>
  <c r="DX90" i="7"/>
  <c r="DY90" i="7"/>
  <c r="EO94" i="7"/>
  <c r="DU17" i="7"/>
  <c r="DR17" i="7"/>
  <c r="DV90" i="7"/>
  <c r="DE98" i="7"/>
  <c r="DR94" i="7"/>
  <c r="CW17" i="7"/>
  <c r="DN94" i="7"/>
  <c r="DU98" i="7"/>
  <c r="EE98" i="7"/>
  <c r="CR41" i="7"/>
  <c r="CS37" i="7"/>
  <c r="EG90" i="7"/>
  <c r="DO29" i="7"/>
  <c r="DN29" i="7"/>
  <c r="DI29" i="7"/>
  <c r="DJ29" i="7"/>
  <c r="DG29" i="7"/>
  <c r="DH29" i="7"/>
  <c r="EB29" i="7"/>
  <c r="DO17" i="7"/>
  <c r="DN17" i="7"/>
  <c r="EO29" i="7"/>
  <c r="DL94" i="7"/>
  <c r="DG98" i="7"/>
  <c r="EL29" i="7"/>
  <c r="EK29" i="7"/>
  <c r="DK90" i="7"/>
  <c r="DV21" i="7"/>
  <c r="EO33" i="7"/>
  <c r="DW98" i="7"/>
  <c r="EI98" i="7"/>
  <c r="EK33" i="7"/>
  <c r="DR90" i="7"/>
  <c r="DS90" i="7"/>
  <c r="EM29" i="7"/>
  <c r="DE90" i="7"/>
  <c r="EM94" i="7"/>
  <c r="EL94" i="7"/>
  <c r="DJ17" i="7"/>
  <c r="DW94" i="7"/>
  <c r="CX90" i="7"/>
  <c r="CV17" i="7"/>
  <c r="CU90" i="7"/>
  <c r="DB94" i="7"/>
  <c r="CU94" i="7"/>
  <c r="CX94" i="7"/>
  <c r="DF94" i="7"/>
  <c r="DI94" i="7"/>
  <c r="DR98" i="7"/>
  <c r="EJ17" i="7"/>
  <c r="EK98" i="7"/>
  <c r="DR53" i="7"/>
  <c r="DS51" i="7"/>
  <c r="EN33" i="7"/>
  <c r="DZ29" i="7"/>
  <c r="DH17" i="7"/>
  <c r="DN90" i="7"/>
  <c r="DS17" i="7"/>
  <c r="DT94" i="7"/>
  <c r="DO21" i="7"/>
  <c r="DA17" i="7"/>
  <c r="DH98" i="7"/>
  <c r="DL98" i="7"/>
  <c r="DJ98" i="7"/>
  <c r="DN98" i="7"/>
  <c r="DM98" i="7"/>
  <c r="EG98" i="7"/>
  <c r="DY29" i="7"/>
  <c r="EI94" i="7"/>
  <c r="EK90" i="7"/>
  <c r="DZ94" i="7"/>
  <c r="EA94" i="7"/>
  <c r="CV90" i="7"/>
  <c r="CW94" i="7"/>
  <c r="DO94" i="7"/>
  <c r="EH90" i="7"/>
  <c r="DT29" i="7"/>
  <c r="CR90" i="7"/>
  <c r="DU90" i="7"/>
  <c r="EN29" i="7"/>
  <c r="DI90" i="7"/>
  <c r="EH94" i="7"/>
  <c r="EE94" i="7"/>
  <c r="EJ33" i="7"/>
  <c r="DV94" i="7"/>
  <c r="CW84" i="7"/>
  <c r="DE29" i="7"/>
  <c r="DF17" i="7"/>
  <c r="CS78" i="7"/>
  <c r="DB90" i="7"/>
  <c r="CZ94" i="7"/>
  <c r="DS98" i="7"/>
  <c r="CS80" i="7"/>
  <c r="DT98" i="7"/>
  <c r="EG17" i="7"/>
  <c r="DF51" i="7"/>
  <c r="DE53" i="7"/>
  <c r="EF33" i="7"/>
  <c r="DU29" i="7"/>
  <c r="EH29" i="7"/>
  <c r="EJ29" i="7"/>
  <c r="EG29" i="7"/>
  <c r="DS21" i="7"/>
  <c r="DJ21" i="7"/>
  <c r="EF51" i="7"/>
  <c r="EE53" i="7"/>
  <c r="DO90" i="7"/>
  <c r="CT90" i="7"/>
  <c r="DA90" i="7"/>
  <c r="EA90" i="7"/>
  <c r="EB90" i="7"/>
  <c r="DJ90" i="7"/>
  <c r="EJ94" i="7"/>
  <c r="DY17" i="7"/>
  <c r="DX17" i="7"/>
  <c r="DX21" i="7"/>
  <c r="DW21" i="7"/>
  <c r="DI98" i="7"/>
  <c r="DZ21" i="7"/>
  <c r="DM90" i="7"/>
  <c r="EL33" i="7"/>
  <c r="CR78" i="7"/>
  <c r="CY90" i="7"/>
  <c r="DG21" i="7"/>
  <c r="CY94" i="7"/>
  <c r="EO17" i="7" a="1"/>
  <c r="EO17" i="7" s="1"/>
  <c r="EM98" i="7"/>
  <c r="EF98" i="7"/>
  <c r="DS29" i="7"/>
  <c r="DV29" i="7"/>
  <c r="DS47" i="7"/>
  <c r="DR45" i="7"/>
  <c r="DG17" i="7"/>
  <c r="DE17" i="7"/>
  <c r="DZ90" i="7"/>
  <c r="DH90" i="7"/>
  <c r="DF90" i="7"/>
  <c r="EK94" i="7"/>
  <c r="DU21" i="7"/>
  <c r="DM29" i="7"/>
  <c r="EO90" i="7"/>
  <c r="DX94" i="7"/>
  <c r="CZ90" i="7"/>
  <c r="DK94" i="7"/>
  <c r="CZ17" i="7"/>
  <c r="DG94" i="7"/>
  <c r="DV98" i="7"/>
  <c r="EB98" i="7"/>
  <c r="EL17" i="7"/>
  <c r="DN21" i="7"/>
  <c r="EL98" i="7"/>
  <c r="DR29" i="7"/>
  <c r="DX29" i="7"/>
  <c r="DW90" i="7"/>
  <c r="FE17" i="7" l="1" a="1"/>
  <c r="FE17" i="7" s="1"/>
  <c r="FS45" i="7"/>
  <c r="FM17" i="7" a="1"/>
  <c r="FM17" i="7" s="1"/>
  <c r="FJ17" i="7" a="1"/>
  <c r="FJ17" i="7" s="1"/>
  <c r="FI17" i="7" a="1"/>
  <c r="FI17" i="7" s="1"/>
  <c r="FH17" i="7" a="1"/>
  <c r="FH17" i="7" s="1"/>
  <c r="FU41" i="7"/>
  <c r="FF17" i="7" a="1"/>
  <c r="FF17" i="7" s="1"/>
  <c r="FG53" i="7"/>
  <c r="FE41" i="7"/>
  <c r="FN17" i="7" a="1"/>
  <c r="FN17" i="7" s="1"/>
  <c r="FK17" i="7" a="1"/>
  <c r="FK17" i="7" s="1"/>
  <c r="FF45" i="7"/>
  <c r="GF37" i="7"/>
  <c r="GF41" i="7" s="1"/>
  <c r="GE41" i="7"/>
  <c r="FV41" i="7"/>
  <c r="FT53" i="7"/>
  <c r="FL17" i="7" a="1"/>
  <c r="FL17" i="7" s="1"/>
  <c r="GF45" i="7"/>
  <c r="FS41" i="7"/>
  <c r="FG17" i="7" a="1"/>
  <c r="FG17" i="7" s="1"/>
  <c r="FF41" i="7"/>
  <c r="GG53" i="7"/>
  <c r="FT41" i="7"/>
  <c r="ES17" i="7" a="1"/>
  <c r="ES17" i="7" s="1"/>
  <c r="EW17" i="7" a="1"/>
  <c r="EW17" i="7" s="1"/>
  <c r="FA17" i="7" a="1"/>
  <c r="FA17" i="7" s="1"/>
  <c r="EV17" i="7" a="1"/>
  <c r="EV17" i="7" s="1"/>
  <c r="FB17" i="7" a="1"/>
  <c r="FB17" i="7" s="1"/>
  <c r="ER17" i="7" a="1"/>
  <c r="ER17" i="7" s="1"/>
  <c r="EU17" i="7" a="1"/>
  <c r="EU17" i="7" s="1"/>
  <c r="EY17" i="7" a="1"/>
  <c r="EY17" i="7" s="1"/>
  <c r="ET17" i="7" a="1"/>
  <c r="ET17" i="7" s="1"/>
  <c r="EZ17" i="7" a="1"/>
  <c r="EZ17" i="7" s="1"/>
  <c r="EX17" i="7" a="1"/>
  <c r="EX17" i="7" s="1"/>
  <c r="EV53" i="7"/>
  <c r="EW45" i="7"/>
  <c r="EV45" i="7"/>
  <c r="CR49" i="7" a="1"/>
  <c r="CR49" i="7" s="1"/>
  <c r="CB11" i="7"/>
  <c r="CS49" i="7" a="1"/>
  <c r="CS49" i="7" s="1"/>
  <c r="DE41" i="7"/>
  <c r="CS53" i="7"/>
  <c r="EF39" i="7"/>
  <c r="EG39" i="7" s="1"/>
  <c r="EH37" i="7" s="1"/>
  <c r="EE41" i="7"/>
  <c r="DF39" i="7"/>
  <c r="DG39" i="7" s="1"/>
  <c r="DH39" i="7" s="1"/>
  <c r="DI39" i="7" s="1"/>
  <c r="DJ39" i="7" s="1"/>
  <c r="DK39" i="7" s="1"/>
  <c r="DL39" i="7" s="1"/>
  <c r="DM39" i="7" s="1"/>
  <c r="DN39" i="7" s="1"/>
  <c r="DO39" i="7" s="1"/>
  <c r="CU47" i="7"/>
  <c r="CT45" i="7"/>
  <c r="DG47" i="7"/>
  <c r="DF45" i="7"/>
  <c r="CU51" i="7"/>
  <c r="CT53" i="7"/>
  <c r="EI47" i="7"/>
  <c r="EH45" i="7"/>
  <c r="DS39" i="7"/>
  <c r="DS37" i="7"/>
  <c r="DR41" i="7"/>
  <c r="CX84" i="7"/>
  <c r="CW86" i="7"/>
  <c r="DT51" i="7"/>
  <c r="DS53" i="7"/>
  <c r="DG51" i="7"/>
  <c r="DF53" i="7"/>
  <c r="EG51" i="7"/>
  <c r="EF53" i="7"/>
  <c r="DS45" i="7"/>
  <c r="DT47" i="7"/>
  <c r="CU76" i="7"/>
  <c r="CT80" i="7"/>
  <c r="CS82" i="7"/>
  <c r="CT37" i="7"/>
  <c r="CS41" i="7"/>
  <c r="CT78" i="7"/>
  <c r="GG45" i="7" l="1"/>
  <c r="GG37" i="7"/>
  <c r="GG41" i="7" s="1"/>
  <c r="FW37" i="7"/>
  <c r="GH53" i="7"/>
  <c r="FG45" i="7"/>
  <c r="FU53" i="7"/>
  <c r="FG37" i="7"/>
  <c r="FG41" i="7" s="1"/>
  <c r="FH53" i="7"/>
  <c r="FT45" i="7"/>
  <c r="FB45" i="7"/>
  <c r="EZ45" i="7"/>
  <c r="EW53" i="7"/>
  <c r="EY45" i="7"/>
  <c r="CT49" i="7" a="1"/>
  <c r="CT49" i="7" s="1"/>
  <c r="CC11" i="7"/>
  <c r="EH39" i="7"/>
  <c r="EI37" i="7" s="1"/>
  <c r="EF41" i="7"/>
  <c r="EG37" i="7"/>
  <c r="EG41" i="7" s="1"/>
  <c r="DF41" i="7"/>
  <c r="DG37" i="7"/>
  <c r="DG41" i="7" s="1"/>
  <c r="DH37" i="7"/>
  <c r="DH41" i="7" s="1"/>
  <c r="DS41" i="7"/>
  <c r="DH47" i="7"/>
  <c r="DG45" i="7"/>
  <c r="CV47" i="7"/>
  <c r="CU45" i="7"/>
  <c r="EJ47" i="7"/>
  <c r="EI45" i="7"/>
  <c r="CV51" i="7"/>
  <c r="CU53" i="7"/>
  <c r="DT37" i="7"/>
  <c r="DT39" i="7"/>
  <c r="CU80" i="7"/>
  <c r="CY84" i="7"/>
  <c r="CY86" i="7" s="1"/>
  <c r="CV76" i="7"/>
  <c r="CU78" i="7"/>
  <c r="DI37" i="7"/>
  <c r="CX86" i="7"/>
  <c r="EH51" i="7"/>
  <c r="EG53" i="7"/>
  <c r="DU51" i="7"/>
  <c r="DT53" i="7"/>
  <c r="DU47" i="7"/>
  <c r="DT45" i="7"/>
  <c r="CT82" i="7"/>
  <c r="CU37" i="7"/>
  <c r="CT41" i="7"/>
  <c r="DH51" i="7"/>
  <c r="DG53" i="7"/>
  <c r="FX37" i="7" l="1"/>
  <c r="FX41" i="7" s="1"/>
  <c r="GI53" i="7"/>
  <c r="FW41" i="7"/>
  <c r="FI53" i="7"/>
  <c r="FH37" i="7"/>
  <c r="FH41" i="7" s="1"/>
  <c r="GH37" i="7"/>
  <c r="FH45" i="7"/>
  <c r="FU45" i="7"/>
  <c r="FV53" i="7"/>
  <c r="GH45" i="7"/>
  <c r="EY53" i="7"/>
  <c r="CE11" i="7"/>
  <c r="O30" i="6"/>
  <c r="CU49" i="7" a="1"/>
  <c r="CU49" i="7" s="1"/>
  <c r="EH41" i="7"/>
  <c r="EI39" i="7"/>
  <c r="EI41" i="7" s="1"/>
  <c r="CW47" i="7"/>
  <c r="CV45" i="7"/>
  <c r="CV49" i="7" s="1" a="1"/>
  <c r="DI47" i="7"/>
  <c r="DH45" i="7"/>
  <c r="CW51" i="7"/>
  <c r="CV53" i="7"/>
  <c r="EK47" i="7"/>
  <c r="EJ45" i="7"/>
  <c r="DU39" i="7"/>
  <c r="DU37" i="7"/>
  <c r="DT41" i="7"/>
  <c r="DV47" i="7"/>
  <c r="DU45" i="7"/>
  <c r="EI51" i="7"/>
  <c r="EH53" i="7"/>
  <c r="CZ84" i="7"/>
  <c r="CZ86" i="7" s="1"/>
  <c r="CV37" i="7"/>
  <c r="CW76" i="7"/>
  <c r="CW78" i="7" s="1"/>
  <c r="DJ37" i="7"/>
  <c r="CU41" i="7"/>
  <c r="DI41" i="7"/>
  <c r="CV80" i="7"/>
  <c r="CU82" i="7"/>
  <c r="DI51" i="7"/>
  <c r="DH53" i="7"/>
  <c r="DV51" i="7"/>
  <c r="DU53" i="7"/>
  <c r="CV78" i="7"/>
  <c r="GH41" i="7" l="1"/>
  <c r="GJ53" i="7"/>
  <c r="GI45" i="7"/>
  <c r="FW53" i="7"/>
  <c r="FI37" i="7"/>
  <c r="FY37" i="7"/>
  <c r="FY41" i="7" s="1"/>
  <c r="FJ53" i="7"/>
  <c r="GI37" i="7"/>
  <c r="FV45" i="7"/>
  <c r="FI45" i="7"/>
  <c r="FB53" i="7"/>
  <c r="EZ53" i="7"/>
  <c r="CF11" i="7"/>
  <c r="EJ37" i="7"/>
  <c r="EJ39" i="7"/>
  <c r="EK37" i="7" s="1"/>
  <c r="DJ47" i="7"/>
  <c r="DI45" i="7"/>
  <c r="CX47" i="7"/>
  <c r="CW45" i="7"/>
  <c r="CV49" i="7"/>
  <c r="EL47" i="7"/>
  <c r="EK45" i="7"/>
  <c r="CX51" i="7"/>
  <c r="CW53" i="7"/>
  <c r="DU41" i="7"/>
  <c r="DV37" i="7"/>
  <c r="DV39" i="7"/>
  <c r="DW47" i="7"/>
  <c r="DV45" i="7"/>
  <c r="DW51" i="7"/>
  <c r="DV53" i="7"/>
  <c r="CX76" i="7"/>
  <c r="CX78" i="7" s="1"/>
  <c r="DJ41" i="7"/>
  <c r="DK37" i="7"/>
  <c r="DA84" i="7"/>
  <c r="DI53" i="7"/>
  <c r="DJ51" i="7"/>
  <c r="CW37" i="7"/>
  <c r="EJ51" i="7"/>
  <c r="EI53" i="7"/>
  <c r="CW80" i="7"/>
  <c r="CV82" i="7"/>
  <c r="CV41" i="7"/>
  <c r="GI41" i="7" l="1"/>
  <c r="FK53" i="7"/>
  <c r="GJ45" i="7"/>
  <c r="FJ45" i="7"/>
  <c r="FZ37" i="7"/>
  <c r="GK53" i="7"/>
  <c r="FX53" i="7"/>
  <c r="FW45" i="7"/>
  <c r="FI41" i="7"/>
  <c r="GJ37" i="7"/>
  <c r="GJ41" i="7" s="1"/>
  <c r="FJ37" i="7"/>
  <c r="FJ41" i="7" s="1"/>
  <c r="CG11" i="7"/>
  <c r="CW49" i="7" a="1"/>
  <c r="CW49" i="7" s="1"/>
  <c r="EK39" i="7"/>
  <c r="EL37" i="7" s="1"/>
  <c r="EJ41" i="7"/>
  <c r="DV41" i="7"/>
  <c r="DK41" i="7"/>
  <c r="CY47" i="7"/>
  <c r="CX45" i="7"/>
  <c r="CX49" i="7" s="1" a="1"/>
  <c r="DK47" i="7"/>
  <c r="DJ45" i="7"/>
  <c r="CW41" i="7"/>
  <c r="CY51" i="7"/>
  <c r="CX53" i="7"/>
  <c r="EM47" i="7"/>
  <c r="EL45" i="7"/>
  <c r="DW37" i="7"/>
  <c r="DW39" i="7"/>
  <c r="DK51" i="7"/>
  <c r="DJ53" i="7"/>
  <c r="DX47" i="7"/>
  <c r="DW45" i="7"/>
  <c r="CW82" i="7"/>
  <c r="DB84" i="7"/>
  <c r="DB86" i="7" s="1"/>
  <c r="DA86" i="7"/>
  <c r="EK51" i="7"/>
  <c r="EJ53" i="7"/>
  <c r="CX80" i="7"/>
  <c r="CX82" i="7" s="1"/>
  <c r="DX51" i="7"/>
  <c r="DW53" i="7"/>
  <c r="CX37" i="7"/>
  <c r="DL37" i="7"/>
  <c r="CY76" i="7"/>
  <c r="GK45" i="7" l="1"/>
  <c r="GL53" i="7"/>
  <c r="FZ41" i="7"/>
  <c r="FX45" i="7"/>
  <c r="GA37" i="7"/>
  <c r="GA41" i="7" s="1"/>
  <c r="FL53" i="7"/>
  <c r="FK37" i="7"/>
  <c r="FY53" i="7"/>
  <c r="GK37" i="7"/>
  <c r="FK45" i="7"/>
  <c r="CH11" i="7"/>
  <c r="CX49" i="7"/>
  <c r="EK41" i="7"/>
  <c r="EL39" i="7"/>
  <c r="EL41" i="7" s="1"/>
  <c r="DL47" i="7"/>
  <c r="DK45" i="7"/>
  <c r="CY45" i="7"/>
  <c r="CZ47" i="7"/>
  <c r="EN47" i="7"/>
  <c r="EM45" i="7"/>
  <c r="CZ51" i="7"/>
  <c r="CY53" i="7"/>
  <c r="DX37" i="7"/>
  <c r="DX39" i="7"/>
  <c r="DW41" i="7"/>
  <c r="CY37" i="7"/>
  <c r="CX41" i="7"/>
  <c r="DY47" i="7"/>
  <c r="DX45" i="7"/>
  <c r="CZ76" i="7"/>
  <c r="CY78" i="7"/>
  <c r="DY51" i="7"/>
  <c r="DX53" i="7"/>
  <c r="CY80" i="7"/>
  <c r="DL51" i="7"/>
  <c r="DK53" i="7"/>
  <c r="DL41" i="7"/>
  <c r="DM37" i="7"/>
  <c r="EK53" i="7"/>
  <c r="EL51" i="7"/>
  <c r="DC84" i="7"/>
  <c r="GL37" i="7" l="1"/>
  <c r="GL41" i="7" s="1"/>
  <c r="GB37" i="7"/>
  <c r="GB41" i="7" s="1"/>
  <c r="GC37" i="7"/>
  <c r="GC41" i="7" s="1"/>
  <c r="GM53" i="7"/>
  <c r="FZ53" i="7"/>
  <c r="FK41" i="7"/>
  <c r="FY45" i="7"/>
  <c r="FL45" i="7"/>
  <c r="FL37" i="7"/>
  <c r="FL41" i="7" s="1"/>
  <c r="GL45" i="7"/>
  <c r="GK41" i="7"/>
  <c r="FM53" i="7"/>
  <c r="CY49" i="7" a="1"/>
  <c r="CY49" i="7" s="1"/>
  <c r="CI11" i="7"/>
  <c r="EM37" i="7"/>
  <c r="EM39" i="7"/>
  <c r="EN39" i="7" s="1"/>
  <c r="DL45" i="7"/>
  <c r="DM47" i="7"/>
  <c r="DM41" i="7"/>
  <c r="CZ45" i="7"/>
  <c r="DA47" i="7"/>
  <c r="DA51" i="7"/>
  <c r="CZ53" i="7"/>
  <c r="EN45" i="7"/>
  <c r="EO47" i="7"/>
  <c r="CY41" i="7"/>
  <c r="DY37" i="7"/>
  <c r="DY39" i="7"/>
  <c r="DX41" i="7"/>
  <c r="CZ80" i="7"/>
  <c r="CY82" i="7"/>
  <c r="DZ47" i="7"/>
  <c r="DY45" i="7"/>
  <c r="DZ51" i="7"/>
  <c r="DY53" i="7"/>
  <c r="DE84" i="7"/>
  <c r="DL53" i="7"/>
  <c r="DM51" i="7"/>
  <c r="EM51" i="7"/>
  <c r="EL53" i="7"/>
  <c r="CZ37" i="7"/>
  <c r="DN37" i="7"/>
  <c r="DA76" i="7"/>
  <c r="CZ78" i="7"/>
  <c r="FZ45" i="7" l="1"/>
  <c r="GO53" i="7"/>
  <c r="GN53" i="7"/>
  <c r="FM45" i="7"/>
  <c r="GM45" i="7"/>
  <c r="FN53" i="7"/>
  <c r="FO53" i="7"/>
  <c r="FM37" i="7"/>
  <c r="GM37" i="7"/>
  <c r="GB53" i="7"/>
  <c r="GA53" i="7"/>
  <c r="CJ11" i="7"/>
  <c r="CZ49" i="7" a="1"/>
  <c r="CZ49" i="7" s="1"/>
  <c r="EO45" i="7"/>
  <c r="EN37" i="7"/>
  <c r="EN41" i="7" s="1"/>
  <c r="EM41" i="7"/>
  <c r="EO39" i="7"/>
  <c r="EO37" i="7"/>
  <c r="CZ41" i="7"/>
  <c r="DB47" i="7"/>
  <c r="DB45" i="7" s="1"/>
  <c r="DA45" i="7"/>
  <c r="DL49" i="7" s="1" a="1"/>
  <c r="DN47" i="7"/>
  <c r="DM45" i="7"/>
  <c r="DB51" i="7"/>
  <c r="DB53" i="7" s="1"/>
  <c r="DA53" i="7"/>
  <c r="DZ39" i="7"/>
  <c r="DZ37" i="7"/>
  <c r="DY41" i="7"/>
  <c r="DO37" i="7"/>
  <c r="DP37" i="7"/>
  <c r="DP41" i="7" s="1"/>
  <c r="EA47" i="7"/>
  <c r="DZ45" i="7"/>
  <c r="DB76" i="7"/>
  <c r="DA78" i="7"/>
  <c r="DF84" i="7"/>
  <c r="DE86" i="7"/>
  <c r="DA80" i="7"/>
  <c r="CZ82" i="7"/>
  <c r="DN41" i="7"/>
  <c r="EN51" i="7"/>
  <c r="EM53" i="7"/>
  <c r="DN51" i="7"/>
  <c r="DM53" i="7"/>
  <c r="EA51" i="7"/>
  <c r="DZ53" i="7"/>
  <c r="DA37" i="7"/>
  <c r="GM41" i="7" l="1"/>
  <c r="GN45" i="7"/>
  <c r="GO45" i="7"/>
  <c r="FM41" i="7"/>
  <c r="FO45" i="7"/>
  <c r="FN45" i="7"/>
  <c r="GN37" i="7"/>
  <c r="GN41" i="7" s="1"/>
  <c r="FN37" i="7"/>
  <c r="GA45" i="7"/>
  <c r="GB45" i="7"/>
  <c r="GH49" i="7" s="1" a="1"/>
  <c r="GH49" i="7" s="1"/>
  <c r="ER45" i="7"/>
  <c r="DI49" i="7" a="1"/>
  <c r="EP37" i="7"/>
  <c r="EP41" i="7" s="1"/>
  <c r="DK49" i="7" a="1"/>
  <c r="DM49" i="7" a="1"/>
  <c r="DJ49" i="7" a="1"/>
  <c r="DA49" i="7" a="1"/>
  <c r="DA49" i="7" s="1"/>
  <c r="DC49" i="7" a="1"/>
  <c r="DC49" i="7" s="1"/>
  <c r="DE49" i="7" a="1"/>
  <c r="DE49" i="7" s="1"/>
  <c r="DF49" i="7" a="1"/>
  <c r="DF49" i="7" s="1"/>
  <c r="DH49" i="7" a="1"/>
  <c r="DB49" i="7" a="1"/>
  <c r="DB49" i="7" s="1"/>
  <c r="DG49" i="7" a="1"/>
  <c r="DG49" i="7" s="1"/>
  <c r="EO49" i="7" a="1"/>
  <c r="EO49" i="7" s="1"/>
  <c r="EP49" i="7" a="1"/>
  <c r="EP49" i="7" s="1"/>
  <c r="CK11" i="7"/>
  <c r="EO41" i="7"/>
  <c r="DH49" i="7"/>
  <c r="DM49" i="7"/>
  <c r="DJ49" i="7"/>
  <c r="DI49" i="7"/>
  <c r="DO47" i="7"/>
  <c r="DO45" i="7" s="1"/>
  <c r="DU49" i="7" s="1" a="1"/>
  <c r="DN45" i="7"/>
  <c r="DN49" i="7" s="1" a="1"/>
  <c r="DK49" i="7"/>
  <c r="DL49" i="7"/>
  <c r="DZ41" i="7"/>
  <c r="EA37" i="7"/>
  <c r="EA39" i="7"/>
  <c r="DA41" i="7"/>
  <c r="EB51" i="7"/>
  <c r="EB53" i="7" s="1"/>
  <c r="EA53" i="7"/>
  <c r="DB80" i="7"/>
  <c r="DA82" i="7"/>
  <c r="DC76" i="7"/>
  <c r="DB78" i="7"/>
  <c r="EB47" i="7"/>
  <c r="EB45" i="7" s="1"/>
  <c r="EA45" i="7"/>
  <c r="EJ49" i="7" s="1" a="1"/>
  <c r="DB37" i="7"/>
  <c r="DC37" i="7"/>
  <c r="DC41" i="7" s="1"/>
  <c r="DG84" i="7"/>
  <c r="DF86" i="7"/>
  <c r="EO51" i="7"/>
  <c r="EN53" i="7"/>
  <c r="DO51" i="7"/>
  <c r="DO53" i="7" s="1"/>
  <c r="DN53" i="7"/>
  <c r="DO41" i="7"/>
  <c r="U30" i="6" s="1"/>
  <c r="FU49" i="7" l="1" a="1"/>
  <c r="FU49" i="7" s="1"/>
  <c r="GI49" i="7" a="1"/>
  <c r="GI49" i="7" s="1"/>
  <c r="FW49" i="7" a="1"/>
  <c r="FW49" i="7" s="1"/>
  <c r="GL49" i="7" a="1"/>
  <c r="GL49" i="7" s="1"/>
  <c r="FZ49" i="7" a="1"/>
  <c r="FZ49" i="7" s="1"/>
  <c r="GO49" i="7" a="1"/>
  <c r="GO49" i="7" s="1"/>
  <c r="GP49" i="7" a="1"/>
  <c r="GP49" i="7" s="1"/>
  <c r="FN41" i="7"/>
  <c r="FP37" i="7"/>
  <c r="FP41" i="7" s="1"/>
  <c r="FO37" i="7"/>
  <c r="FO41" i="7" s="1"/>
  <c r="FO49" i="7" a="1"/>
  <c r="FO49" i="7" s="1"/>
  <c r="FP49" i="7" a="1"/>
  <c r="FP49" i="7" s="1"/>
  <c r="FS49" i="7" a="1"/>
  <c r="FS49" i="7" s="1"/>
  <c r="FR49" i="7" a="1"/>
  <c r="FR49" i="7" s="1"/>
  <c r="FV49" i="7" a="1"/>
  <c r="FV49" i="7" s="1"/>
  <c r="GO37" i="7"/>
  <c r="GP37" i="7"/>
  <c r="GP41" i="7" s="1"/>
  <c r="FY49" i="7" a="1"/>
  <c r="FY49" i="7" s="1"/>
  <c r="GN49" i="7" a="1"/>
  <c r="GN49" i="7" s="1"/>
  <c r="GB49" i="7" a="1"/>
  <c r="GB49" i="7" s="1"/>
  <c r="GC49" i="7" a="1"/>
  <c r="GC49" i="7" s="1"/>
  <c r="GA49" i="7" a="1"/>
  <c r="GA49" i="7" s="1"/>
  <c r="GM49" i="7" a="1"/>
  <c r="GM49" i="7" s="1"/>
  <c r="GK49" i="7" a="1"/>
  <c r="GK49" i="7" s="1"/>
  <c r="GF49" i="7" a="1"/>
  <c r="GF49" i="7" s="1"/>
  <c r="GE49" i="7" a="1"/>
  <c r="GE49" i="7" s="1"/>
  <c r="GG49" i="7" a="1"/>
  <c r="GG49" i="7" s="1"/>
  <c r="GJ49" i="7" a="1"/>
  <c r="GJ49" i="7" s="1"/>
  <c r="FN49" i="7" a="1"/>
  <c r="FN49" i="7" s="1"/>
  <c r="FX49" i="7" a="1"/>
  <c r="FX49" i="7" s="1"/>
  <c r="FT49" i="7" a="1"/>
  <c r="FT49" i="7" s="1"/>
  <c r="ES49" i="7" a="1"/>
  <c r="ES49" i="7" s="1"/>
  <c r="ET49" i="7" a="1"/>
  <c r="ET49" i="7" s="1"/>
  <c r="Y30" i="6"/>
  <c r="ER49" i="7" a="1"/>
  <c r="ER49" i="7" s="1"/>
  <c r="DY49" i="7" a="1"/>
  <c r="EU45" i="7"/>
  <c r="CL11" i="7"/>
  <c r="EO53" i="7"/>
  <c r="DZ49" i="7" a="1"/>
  <c r="DZ49" i="7" s="1"/>
  <c r="DX49" i="7" a="1"/>
  <c r="DX49" i="7" s="1"/>
  <c r="DW49" i="7" a="1"/>
  <c r="DW49" i="7" s="1"/>
  <c r="EL49" i="7" a="1"/>
  <c r="EA49" i="7" a="1"/>
  <c r="DO49" i="7" a="1"/>
  <c r="DS49" i="7" a="1"/>
  <c r="DS49" i="7" s="1"/>
  <c r="DR49" i="7" a="1"/>
  <c r="DR49" i="7" s="1"/>
  <c r="DP49" i="7" a="1"/>
  <c r="DT49" i="7" a="1"/>
  <c r="DT49" i="7" s="1"/>
  <c r="EM49" i="7" a="1"/>
  <c r="EI49" i="7" a="1"/>
  <c r="EG49" i="7" a="1"/>
  <c r="EN49" i="7" a="1"/>
  <c r="EN49" i="7" s="1"/>
  <c r="EB49" i="7" a="1"/>
  <c r="EB49" i="7" s="1"/>
  <c r="EC49" i="7" a="1"/>
  <c r="EE49" i="7" a="1"/>
  <c r="EE49" i="7" s="1"/>
  <c r="EF49" i="7" a="1"/>
  <c r="EF49" i="7" s="1"/>
  <c r="EH49" i="7" a="1"/>
  <c r="EH49" i="7" s="1"/>
  <c r="DV49" i="7" a="1"/>
  <c r="EK49" i="7" a="1"/>
  <c r="EK49" i="7" s="1"/>
  <c r="DO49" i="7"/>
  <c r="DU49" i="7"/>
  <c r="EA49" i="7"/>
  <c r="DV49" i="7"/>
  <c r="DN49" i="7"/>
  <c r="DY49" i="7"/>
  <c r="DP49" i="7"/>
  <c r="EL49" i="7"/>
  <c r="EB37" i="7"/>
  <c r="EB39" i="7"/>
  <c r="EC37" i="7" s="1"/>
  <c r="EC41" i="7" s="1"/>
  <c r="EA41" i="7"/>
  <c r="EJ49" i="7"/>
  <c r="DB41" i="7"/>
  <c r="S30" i="6" s="1"/>
  <c r="DE76" i="7"/>
  <c r="EC49" i="7"/>
  <c r="EG49" i="7"/>
  <c r="DC80" i="7"/>
  <c r="DB82" i="7"/>
  <c r="EM49" i="7"/>
  <c r="EI49" i="7"/>
  <c r="DH84" i="7"/>
  <c r="DG86" i="7"/>
  <c r="GO41" i="7" l="1"/>
  <c r="EV49" i="7" a="1"/>
  <c r="EV49" i="7" s="1"/>
  <c r="EU49" i="7" a="1"/>
  <c r="EU49" i="7" s="1"/>
  <c r="EW49" i="7" a="1"/>
  <c r="EW49" i="7" s="1"/>
  <c r="ER53" i="7"/>
  <c r="EX45" i="7"/>
  <c r="FA45" i="7"/>
  <c r="CM11" i="7"/>
  <c r="EB41" i="7"/>
  <c r="W30" i="6" s="1"/>
  <c r="DE80" i="7"/>
  <c r="DF76" i="7"/>
  <c r="DE78" i="7"/>
  <c r="DI84" i="7"/>
  <c r="DH86" i="7"/>
  <c r="FE49" i="7" l="1" a="1"/>
  <c r="FE49" i="7" s="1"/>
  <c r="FF49" i="7" a="1"/>
  <c r="FF49" i="7" s="1"/>
  <c r="FG49" i="7" a="1"/>
  <c r="FG49" i="7" s="1"/>
  <c r="FK49" i="7" a="1"/>
  <c r="FK49" i="7" s="1"/>
  <c r="FL49" i="7" a="1"/>
  <c r="FL49" i="7" s="1"/>
  <c r="FM49" i="7" a="1"/>
  <c r="FM49" i="7" s="1"/>
  <c r="FJ49" i="7" a="1"/>
  <c r="FJ49" i="7" s="1"/>
  <c r="FI49" i="7" a="1"/>
  <c r="FI49" i="7" s="1"/>
  <c r="FH49" i="7" a="1"/>
  <c r="FH49" i="7" s="1"/>
  <c r="EZ49" i="7" a="1"/>
  <c r="EZ49" i="7" s="1"/>
  <c r="FB49" i="7" a="1"/>
  <c r="FB49" i="7" s="1"/>
  <c r="FA49" i="7" a="1"/>
  <c r="FA49" i="7" s="1"/>
  <c r="FC49" i="7" a="1"/>
  <c r="FC49" i="7" s="1"/>
  <c r="EX49" i="7" a="1"/>
  <c r="EX49" i="7" s="1"/>
  <c r="EY49" i="7" a="1"/>
  <c r="EY49" i="7" s="1"/>
  <c r="EU53" i="7"/>
  <c r="CN11" i="7"/>
  <c r="DG76" i="7"/>
  <c r="DF78" i="7"/>
  <c r="DJ84" i="7"/>
  <c r="DI86" i="7"/>
  <c r="DF80" i="7"/>
  <c r="DE82" i="7"/>
  <c r="EX53" i="7" l="1"/>
  <c r="FA53" i="7"/>
  <c r="CO11" i="7"/>
  <c r="DG80" i="7"/>
  <c r="DF82" i="7"/>
  <c r="DH76" i="7"/>
  <c r="DG78" i="7"/>
  <c r="DK84" i="7"/>
  <c r="DJ86" i="7"/>
  <c r="CP11" i="7" l="1"/>
  <c r="DL84" i="7"/>
  <c r="DK86" i="7"/>
  <c r="DH80" i="7"/>
  <c r="DG82" i="7"/>
  <c r="DI76" i="7"/>
  <c r="DH78" i="7"/>
  <c r="CR11" i="7" l="1"/>
  <c r="CS11" i="7" s="1"/>
  <c r="CT11" i="7" s="1"/>
  <c r="CU11" i="7" s="1"/>
  <c r="CV11" i="7" s="1"/>
  <c r="CW11" i="7" s="1"/>
  <c r="CX11" i="7" s="1"/>
  <c r="CY11" i="7" s="1"/>
  <c r="CZ11" i="7" s="1"/>
  <c r="DA11" i="7" s="1"/>
  <c r="DB11" i="7" s="1"/>
  <c r="DC11" i="7" s="1"/>
  <c r="DE11" i="7" s="1"/>
  <c r="DF11" i="7" s="1"/>
  <c r="DG11" i="7" s="1"/>
  <c r="DH11" i="7" s="1"/>
  <c r="DI11" i="7" s="1"/>
  <c r="DJ11" i="7" s="1"/>
  <c r="DK11" i="7" s="1"/>
  <c r="DL11" i="7" s="1"/>
  <c r="DM11" i="7" s="1"/>
  <c r="DN11" i="7" s="1"/>
  <c r="DO11" i="7" s="1"/>
  <c r="DP11" i="7" s="1"/>
  <c r="DR11" i="7" s="1"/>
  <c r="DS11" i="7" s="1"/>
  <c r="DT11" i="7" s="1"/>
  <c r="DU11" i="7" s="1"/>
  <c r="DV11" i="7" s="1"/>
  <c r="DW11" i="7" s="1"/>
  <c r="DX11" i="7" s="1"/>
  <c r="DY11" i="7" s="1"/>
  <c r="DZ11" i="7" s="1"/>
  <c r="EA11" i="7" s="1"/>
  <c r="EB11" i="7" s="1"/>
  <c r="EC11" i="7" s="1"/>
  <c r="EE11" i="7" s="1"/>
  <c r="EF11" i="7" s="1"/>
  <c r="EG11" i="7" s="1"/>
  <c r="EH11" i="7" s="1"/>
  <c r="EI11" i="7" s="1"/>
  <c r="EJ11" i="7" s="1"/>
  <c r="EK11" i="7" s="1"/>
  <c r="EL11" i="7" s="1"/>
  <c r="EM11" i="7" s="1"/>
  <c r="EN11" i="7" s="1"/>
  <c r="EO11" i="7" s="1"/>
  <c r="EP11" i="7" s="1"/>
  <c r="ER11" i="7" s="1"/>
  <c r="ES11" i="7" s="1"/>
  <c r="ET11" i="7" s="1"/>
  <c r="EU11" i="7" s="1"/>
  <c r="EV11" i="7" s="1"/>
  <c r="EW11" i="7" s="1"/>
  <c r="EX11" i="7" s="1"/>
  <c r="EY11" i="7" s="1"/>
  <c r="EZ11" i="7" s="1"/>
  <c r="FA11" i="7" s="1"/>
  <c r="FB11" i="7" s="1"/>
  <c r="FC11" i="7" s="1"/>
  <c r="Q30" i="6"/>
  <c r="DI80" i="7"/>
  <c r="DH82" i="7"/>
  <c r="DJ76" i="7"/>
  <c r="DI78" i="7"/>
  <c r="DM84" i="7"/>
  <c r="DL86" i="7"/>
  <c r="DN84" i="7" l="1"/>
  <c r="DM86" i="7"/>
  <c r="DK76" i="7"/>
  <c r="DJ78" i="7"/>
  <c r="DJ80" i="7"/>
  <c r="DI82" i="7"/>
  <c r="DL76" i="7" l="1"/>
  <c r="DK78" i="7"/>
  <c r="DK80" i="7"/>
  <c r="DJ82" i="7"/>
  <c r="DO84" i="7"/>
  <c r="DN86" i="7"/>
  <c r="DM76" i="7" l="1"/>
  <c r="DL78" i="7"/>
  <c r="DL80" i="7"/>
  <c r="DK82" i="7"/>
  <c r="DP84" i="7"/>
  <c r="DO86" i="7"/>
  <c r="DM80" i="7" l="1"/>
  <c r="DL82" i="7"/>
  <c r="DN76" i="7"/>
  <c r="DM78" i="7"/>
  <c r="DR84" i="7"/>
  <c r="DS84" i="7" l="1"/>
  <c r="DR86" i="7"/>
  <c r="DO76" i="7"/>
  <c r="DN78" i="7"/>
  <c r="DN80" i="7"/>
  <c r="DM82" i="7"/>
  <c r="DP76" i="7" l="1"/>
  <c r="DO78" i="7"/>
  <c r="DT84" i="7"/>
  <c r="DS86" i="7"/>
  <c r="DO80" i="7"/>
  <c r="DN82" i="7"/>
  <c r="DU84" i="7" l="1"/>
  <c r="DT86" i="7"/>
  <c r="DR76" i="7"/>
  <c r="DP80" i="7"/>
  <c r="DO82" i="7"/>
  <c r="DR80" i="7" l="1"/>
  <c r="DQ82" i="7"/>
  <c r="DS76" i="7"/>
  <c r="DR78" i="7"/>
  <c r="DV84" i="7"/>
  <c r="DU86" i="7"/>
  <c r="DW84" i="7" l="1"/>
  <c r="DV86" i="7"/>
  <c r="DT76" i="7"/>
  <c r="DS78" i="7"/>
  <c r="DS80" i="7"/>
  <c r="DR82" i="7"/>
  <c r="DU76" i="7" l="1"/>
  <c r="DT78" i="7"/>
  <c r="DT80" i="7"/>
  <c r="DS82" i="7"/>
  <c r="DX84" i="7"/>
  <c r="DW86" i="7"/>
  <c r="DY84" i="7" l="1"/>
  <c r="DX86" i="7"/>
  <c r="DV76" i="7"/>
  <c r="DU78" i="7"/>
  <c r="DU80" i="7"/>
  <c r="DT82" i="7"/>
  <c r="DZ84" i="7" l="1"/>
  <c r="DY86" i="7"/>
  <c r="DV80" i="7"/>
  <c r="DU82" i="7"/>
  <c r="DW76" i="7"/>
  <c r="DV78" i="7"/>
  <c r="DX76" i="7" l="1"/>
  <c r="DW78" i="7"/>
  <c r="DW80" i="7"/>
  <c r="DV82" i="7"/>
  <c r="EA84" i="7"/>
  <c r="DZ86" i="7"/>
  <c r="DX80" i="7" l="1"/>
  <c r="DW82" i="7"/>
  <c r="EB84" i="7"/>
  <c r="EA86" i="7"/>
  <c r="DY76" i="7"/>
  <c r="DX78" i="7"/>
  <c r="DZ76" i="7" l="1"/>
  <c r="DY78" i="7"/>
  <c r="EC84" i="7"/>
  <c r="EB86" i="7"/>
  <c r="DY80" i="7"/>
  <c r="DX82" i="7"/>
  <c r="EA76" i="7" l="1"/>
  <c r="DZ78" i="7"/>
  <c r="EE84" i="7"/>
  <c r="DZ80" i="7"/>
  <c r="DY82" i="7"/>
  <c r="EF84" i="7" l="1"/>
  <c r="EE86" i="7"/>
  <c r="EB76" i="7"/>
  <c r="EA78" i="7"/>
  <c r="EA80" i="7"/>
  <c r="DZ82" i="7"/>
  <c r="EC76" i="7" l="1"/>
  <c r="EB78" i="7"/>
  <c r="EG84" i="7"/>
  <c r="EF86" i="7"/>
  <c r="EB80" i="7"/>
  <c r="EA82" i="7"/>
  <c r="EE76" i="7" l="1"/>
  <c r="EC80" i="7"/>
  <c r="EB82" i="7"/>
  <c r="EH84" i="7"/>
  <c r="EG86" i="7"/>
  <c r="EI84" i="7" l="1"/>
  <c r="EH86" i="7"/>
  <c r="EF76" i="7"/>
  <c r="EE78" i="7"/>
  <c r="EE80" i="7"/>
  <c r="EJ84" i="7" l="1"/>
  <c r="EI86" i="7"/>
  <c r="EF80" i="7"/>
  <c r="EE82" i="7"/>
  <c r="EG76" i="7"/>
  <c r="EF78" i="7"/>
  <c r="EG80" i="7" l="1"/>
  <c r="EF82" i="7"/>
  <c r="EK84" i="7"/>
  <c r="EJ86" i="7"/>
  <c r="EH76" i="7"/>
  <c r="EG78" i="7"/>
  <c r="EL84" i="7" l="1"/>
  <c r="EK86" i="7"/>
  <c r="EI76" i="7"/>
  <c r="EH78" i="7"/>
  <c r="EH80" i="7"/>
  <c r="EG82" i="7"/>
  <c r="EJ76" i="7" l="1"/>
  <c r="EI78" i="7"/>
  <c r="EM84" i="7"/>
  <c r="EL86" i="7"/>
  <c r="EI80" i="7"/>
  <c r="EH82" i="7"/>
  <c r="EN84" i="7" l="1"/>
  <c r="EM86" i="7"/>
  <c r="EJ80" i="7"/>
  <c r="EI82" i="7"/>
  <c r="EK76" i="7"/>
  <c r="EJ78" i="7"/>
  <c r="EL76" i="7" l="1"/>
  <c r="EK78" i="7"/>
  <c r="EK80" i="7"/>
  <c r="EJ82" i="7"/>
  <c r="EO84" i="7"/>
  <c r="EN86" i="7"/>
  <c r="EL80" i="7" l="1"/>
  <c r="EK82" i="7"/>
  <c r="EP84" i="7"/>
  <c r="EO86" i="7"/>
  <c r="EM76" i="7"/>
  <c r="EL78" i="7"/>
  <c r="ER84" i="7" l="1"/>
  <c r="EN76" i="7"/>
  <c r="EM78" i="7"/>
  <c r="EM80" i="7"/>
  <c r="EL82" i="7"/>
  <c r="ES84" i="7" l="1"/>
  <c r="ER86" i="7"/>
  <c r="EN80" i="7"/>
  <c r="EM82" i="7"/>
  <c r="EO76" i="7"/>
  <c r="EN78" i="7"/>
  <c r="ET84" i="7" l="1"/>
  <c r="ES86" i="7"/>
  <c r="EP76" i="7"/>
  <c r="EO78" i="7"/>
  <c r="EO80" i="7"/>
  <c r="EN82" i="7"/>
  <c r="ER76" i="7" l="1"/>
  <c r="EU84" i="7"/>
  <c r="ET86" i="7"/>
  <c r="EP80" i="7"/>
  <c r="EO82" i="7"/>
  <c r="CC25" i="7"/>
  <c r="BP25" i="7"/>
  <c r="FB25" i="7" a="1"/>
  <c r="FB25" i="7" s="1"/>
  <c r="FA25" i="7" l="1" a="1"/>
  <c r="FA25" i="7" s="1"/>
  <c r="EW25" i="7" a="1"/>
  <c r="EW25" i="7" s="1"/>
  <c r="EZ25" i="7" a="1"/>
  <c r="EZ25" i="7" s="1"/>
  <c r="EY25" i="7" a="1"/>
  <c r="EY25" i="7" s="1"/>
  <c r="EX25" i="7" a="1"/>
  <c r="EX25" i="7" s="1"/>
  <c r="EV84" i="7"/>
  <c r="EU86" i="7"/>
  <c r="ER25" i="7" a="1"/>
  <c r="ER25" i="7" s="1"/>
  <c r="ES25" i="7" a="1"/>
  <c r="ES25" i="7" s="1"/>
  <c r="ET25" i="7" a="1"/>
  <c r="ET25" i="7" s="1"/>
  <c r="EU25" i="7" a="1"/>
  <c r="EU25" i="7" s="1"/>
  <c r="ES76" i="7"/>
  <c r="ER78" i="7"/>
  <c r="EV25" i="7" a="1"/>
  <c r="EV25" i="7" s="1"/>
  <c r="BY25" i="7" a="1"/>
  <c r="BR25" i="7" a="1"/>
  <c r="CA25" i="7" a="1"/>
  <c r="BT25" i="7" a="1"/>
  <c r="BZ25" i="7" a="1"/>
  <c r="BZ25" i="7" s="1"/>
  <c r="BV25" i="7" a="1"/>
  <c r="BG25" i="7" a="1"/>
  <c r="BG25" i="7" s="1"/>
  <c r="BL25" i="7" a="1"/>
  <c r="BI25" i="7" a="1"/>
  <c r="BI25" i="7" s="1"/>
  <c r="BH25" i="7" a="1"/>
  <c r="BN25" i="7" a="1"/>
  <c r="BO25" i="7" a="1"/>
  <c r="BJ25" i="7" a="1"/>
  <c r="BJ25" i="7" s="1"/>
  <c r="BK25" i="7" a="1"/>
  <c r="CB25" i="7" a="1"/>
  <c r="CB25" i="7" s="1"/>
  <c r="BW25" i="7" a="1"/>
  <c r="BS25" i="7" a="1"/>
  <c r="BS25" i="7" s="1"/>
  <c r="BX25" i="7" a="1"/>
  <c r="BU25" i="7" a="1"/>
  <c r="BU25" i="7" s="1"/>
  <c r="EA25" i="7" a="1"/>
  <c r="EA25" i="7" s="1"/>
  <c r="CJ25" i="7" a="1"/>
  <c r="CJ25" i="7" s="1"/>
  <c r="DJ25" i="7" a="1"/>
  <c r="DJ25" i="7" s="1"/>
  <c r="DS25" i="7" a="1"/>
  <c r="DS25" i="7" s="1"/>
  <c r="CS25" i="7" a="1"/>
  <c r="CS25" i="7" s="1"/>
  <c r="EJ25" i="7" a="1"/>
  <c r="EJ25" i="7" s="1"/>
  <c r="BT25" i="7"/>
  <c r="CK25" i="7" a="1"/>
  <c r="CK25" i="7" s="1"/>
  <c r="CT25" i="7" a="1"/>
  <c r="CT25" i="7" s="1"/>
  <c r="DB25" i="7" a="1"/>
  <c r="DB25" i="7" s="1"/>
  <c r="DK25" i="7" a="1"/>
  <c r="DK25" i="7" s="1"/>
  <c r="DT25" i="7" a="1"/>
  <c r="DT25" i="7" s="1"/>
  <c r="EB25" i="7" a="1"/>
  <c r="EB25" i="7" s="1"/>
  <c r="EK25" i="7" a="1"/>
  <c r="EK25" i="7" s="1"/>
  <c r="CL25" i="7" a="1"/>
  <c r="CL25" i="7" s="1"/>
  <c r="CU25" i="7" a="1"/>
  <c r="CU25" i="7" s="1"/>
  <c r="DC25" i="7" a="1"/>
  <c r="DC25" i="7" s="1"/>
  <c r="DL25" i="7" a="1"/>
  <c r="DL25" i="7" s="1"/>
  <c r="DU25" i="7" a="1"/>
  <c r="DU25" i="7" s="1"/>
  <c r="EC25" i="7" a="1"/>
  <c r="EC25" i="7" s="1"/>
  <c r="EL25" i="7" a="1"/>
  <c r="EL25" i="7" s="1"/>
  <c r="BV25" i="7"/>
  <c r="CE25" i="7" a="1"/>
  <c r="CE25" i="7" s="1"/>
  <c r="CM25" i="7" a="1"/>
  <c r="CM25" i="7" s="1"/>
  <c r="CV25" i="7" a="1"/>
  <c r="CV25" i="7" s="1"/>
  <c r="DE25" i="7" a="1"/>
  <c r="DE25" i="7" s="1"/>
  <c r="DM25" i="7" a="1"/>
  <c r="DM25" i="7" s="1"/>
  <c r="DV25" i="7" a="1"/>
  <c r="DV25" i="7" s="1"/>
  <c r="EE25" i="7" a="1"/>
  <c r="EE25" i="7" s="1"/>
  <c r="EM25" i="7" a="1"/>
  <c r="EM25" i="7" s="1"/>
  <c r="BW25" i="7"/>
  <c r="CF25" i="7" a="1"/>
  <c r="CF25" i="7" s="1"/>
  <c r="CN25" i="7" a="1"/>
  <c r="CN25" i="7" s="1"/>
  <c r="CW25" i="7" a="1"/>
  <c r="CW25" i="7" s="1"/>
  <c r="DF25" i="7" a="1"/>
  <c r="DF25" i="7" s="1"/>
  <c r="DN25" i="7" a="1"/>
  <c r="DN25" i="7" s="1"/>
  <c r="DW25" i="7" a="1"/>
  <c r="DW25" i="7" s="1"/>
  <c r="EF25" i="7" a="1"/>
  <c r="EF25" i="7" s="1"/>
  <c r="EN25" i="7" a="1"/>
  <c r="EN25" i="7" s="1"/>
  <c r="CA25" i="7"/>
  <c r="DA25" i="7" a="1"/>
  <c r="DA25" i="7" s="1"/>
  <c r="BX25" i="7"/>
  <c r="CG25" i="7" a="1"/>
  <c r="CG25" i="7" s="1"/>
  <c r="CO25" i="7" a="1"/>
  <c r="CO25" i="7" s="1"/>
  <c r="CX25" i="7" a="1"/>
  <c r="CX25" i="7" s="1"/>
  <c r="DG25" i="7" a="1"/>
  <c r="DG25" i="7" s="1"/>
  <c r="DO25" i="7" a="1"/>
  <c r="DO25" i="7" s="1"/>
  <c r="DX25" i="7" a="1"/>
  <c r="DX25" i="7" s="1"/>
  <c r="EG25" i="7" a="1"/>
  <c r="EG25" i="7" s="1"/>
  <c r="EO25" i="7" a="1"/>
  <c r="EO25" i="7" s="1"/>
  <c r="BL25" i="7"/>
  <c r="BN25" i="7"/>
  <c r="BE25" i="7" a="1"/>
  <c r="BE25" i="7" s="1"/>
  <c r="BM25" i="7" a="1"/>
  <c r="BM25" i="7" s="1"/>
  <c r="BH25" i="7"/>
  <c r="BK25" i="7"/>
  <c r="BF25" i="7" a="1"/>
  <c r="BF25" i="7" s="1"/>
  <c r="BO25" i="7"/>
  <c r="BY25" i="7"/>
  <c r="CH25" i="7" a="1"/>
  <c r="CH25" i="7" s="1"/>
  <c r="CP25" i="7" a="1"/>
  <c r="CP25" i="7" s="1"/>
  <c r="CY25" i="7" a="1"/>
  <c r="CY25" i="7" s="1"/>
  <c r="DH25" i="7" a="1"/>
  <c r="DH25" i="7" s="1"/>
  <c r="DP25" i="7" a="1"/>
  <c r="DP25" i="7" s="1"/>
  <c r="DY25" i="7" a="1"/>
  <c r="DY25" i="7" s="1"/>
  <c r="EH25" i="7" a="1"/>
  <c r="EH25" i="7" s="1"/>
  <c r="EP25" i="7" a="1"/>
  <c r="EP25" i="7" s="1"/>
  <c r="BR25" i="7"/>
  <c r="CI25" i="7" a="1"/>
  <c r="CI25" i="7" s="1"/>
  <c r="CR25" i="7" a="1"/>
  <c r="CR25" i="7" s="1"/>
  <c r="CZ25" i="7" a="1"/>
  <c r="CZ25" i="7" s="1"/>
  <c r="DI25" i="7" a="1"/>
  <c r="DI25" i="7" s="1"/>
  <c r="DR25" i="7" a="1"/>
  <c r="DR25" i="7" s="1"/>
  <c r="DZ25" i="7" a="1"/>
  <c r="DZ25" i="7" s="1"/>
  <c r="EI25" i="7" a="1"/>
  <c r="EI25" i="7" s="1"/>
  <c r="BS37" i="7"/>
  <c r="BT37" i="7"/>
  <c r="ET76" i="7" l="1"/>
  <c r="ES78" i="7"/>
  <c r="EW84" i="7"/>
  <c r="EV86" i="7"/>
  <c r="BU37" i="7"/>
  <c r="EX84" i="7" l="1"/>
  <c r="EW86" i="7"/>
  <c r="EU76" i="7"/>
  <c r="ET78" i="7"/>
  <c r="BW37" i="7"/>
  <c r="EV76" i="7" l="1"/>
  <c r="EU78" i="7"/>
  <c r="EY84" i="7"/>
  <c r="EX86" i="7"/>
  <c r="BX37" i="7"/>
  <c r="EZ84" i="7" l="1"/>
  <c r="EY86" i="7"/>
  <c r="EW76" i="7"/>
  <c r="EV78" i="7"/>
  <c r="BY37" i="7"/>
  <c r="EX76" i="7" l="1"/>
  <c r="EW78" i="7"/>
  <c r="FA84" i="7"/>
  <c r="EZ86" i="7"/>
  <c r="BZ37" i="7"/>
  <c r="FB84" i="7" l="1"/>
  <c r="FA86" i="7"/>
  <c r="EY76" i="7"/>
  <c r="EX78" i="7"/>
  <c r="CA37" i="7"/>
  <c r="EZ76" i="7" l="1"/>
  <c r="EY78" i="7"/>
  <c r="FC84" i="7"/>
  <c r="FE84" i="7" s="1"/>
  <c r="FF84" i="7" s="1"/>
  <c r="FG84" i="7" s="1"/>
  <c r="FH84" i="7" s="1"/>
  <c r="FI84" i="7" s="1"/>
  <c r="FJ84" i="7" s="1"/>
  <c r="FK84" i="7" s="1"/>
  <c r="FL84" i="7" s="1"/>
  <c r="FM84" i="7" s="1"/>
  <c r="FN84" i="7" s="1"/>
  <c r="FO84" i="7" s="1"/>
  <c r="FP84" i="7" s="1"/>
  <c r="FR84" i="7" s="1"/>
  <c r="FS84" i="7" s="1"/>
  <c r="FT84" i="7" s="1"/>
  <c r="FU84" i="7" s="1"/>
  <c r="FV84" i="7" s="1"/>
  <c r="FW84" i="7" s="1"/>
  <c r="FX84" i="7" s="1"/>
  <c r="FY84" i="7" s="1"/>
  <c r="FZ84" i="7" s="1"/>
  <c r="GA84" i="7" s="1"/>
  <c r="GB84" i="7" s="1"/>
  <c r="GC84" i="7" s="1"/>
  <c r="GE84" i="7" s="1"/>
  <c r="GF84" i="7" s="1"/>
  <c r="GG84" i="7" s="1"/>
  <c r="GH84" i="7" s="1"/>
  <c r="GI84" i="7" s="1"/>
  <c r="GJ84" i="7" s="1"/>
  <c r="GK84" i="7" s="1"/>
  <c r="GL84" i="7" s="1"/>
  <c r="GM84" i="7" s="1"/>
  <c r="GN84" i="7" s="1"/>
  <c r="GO84" i="7" s="1"/>
  <c r="GP84" i="7" s="1"/>
  <c r="FB86" i="7"/>
  <c r="CE37" i="7"/>
  <c r="FA76" i="7" l="1"/>
  <c r="EZ78" i="7"/>
  <c r="CC37" i="7"/>
  <c r="CB37" i="7"/>
  <c r="CG37" i="7"/>
  <c r="CF37" i="7"/>
  <c r="FE86" i="7" l="1"/>
  <c r="FB76" i="7"/>
  <c r="FA78" i="7"/>
  <c r="CH37" i="7"/>
  <c r="FF86" i="7" l="1"/>
  <c r="FC76" i="7"/>
  <c r="FE76" i="7" s="1"/>
  <c r="FF76" i="7" s="1"/>
  <c r="FG76" i="7" s="1"/>
  <c r="FH76" i="7" s="1"/>
  <c r="FI76" i="7" s="1"/>
  <c r="FJ76" i="7" s="1"/>
  <c r="FK76" i="7" s="1"/>
  <c r="FL76" i="7" s="1"/>
  <c r="FM76" i="7" s="1"/>
  <c r="FN76" i="7" s="1"/>
  <c r="FO76" i="7" s="1"/>
  <c r="FP76" i="7" s="1"/>
  <c r="FR76" i="7" s="1"/>
  <c r="FS76" i="7" s="1"/>
  <c r="FT76" i="7" s="1"/>
  <c r="FU76" i="7" s="1"/>
  <c r="FV76" i="7" s="1"/>
  <c r="FW76" i="7" s="1"/>
  <c r="FX76" i="7" s="1"/>
  <c r="FY76" i="7" s="1"/>
  <c r="FZ76" i="7" s="1"/>
  <c r="GA76" i="7" s="1"/>
  <c r="GB76" i="7" s="1"/>
  <c r="GC76" i="7" s="1"/>
  <c r="GE76" i="7" s="1"/>
  <c r="GF76" i="7" s="1"/>
  <c r="GG76" i="7" s="1"/>
  <c r="GH76" i="7" s="1"/>
  <c r="GI76" i="7" s="1"/>
  <c r="GJ76" i="7" s="1"/>
  <c r="GK76" i="7" s="1"/>
  <c r="GL76" i="7" s="1"/>
  <c r="GM76" i="7" s="1"/>
  <c r="GN76" i="7" s="1"/>
  <c r="GO76" i="7" s="1"/>
  <c r="GP76" i="7" s="1"/>
  <c r="FB78" i="7"/>
  <c r="CI37" i="7"/>
  <c r="FG86" i="7" l="1"/>
  <c r="CJ37" i="7"/>
  <c r="FE78" i="7" l="1"/>
  <c r="FH86" i="7"/>
  <c r="CK37" i="7"/>
  <c r="FI86" i="7" l="1"/>
  <c r="FF78" i="7"/>
  <c r="CL37" i="7"/>
  <c r="FG78" i="7" l="1"/>
  <c r="FJ86" i="7"/>
  <c r="CM37" i="7"/>
  <c r="FK86" i="7" l="1"/>
  <c r="FH78" i="7"/>
  <c r="CN37" i="7"/>
  <c r="FI78" i="7" l="1"/>
  <c r="FL86" i="7"/>
  <c r="CP37" i="7"/>
  <c r="CO37" i="7"/>
  <c r="FM86" i="7" l="1"/>
  <c r="FJ78" i="7"/>
  <c r="ER39" i="7"/>
  <c r="ES39" i="7" s="1"/>
  <c r="ET39" i="7" s="1"/>
  <c r="EU39" i="7" s="1"/>
  <c r="EV39" i="7" s="1"/>
  <c r="EW39" i="7" s="1"/>
  <c r="EX39" i="7" s="1"/>
  <c r="EY39" i="7" s="1"/>
  <c r="EZ39" i="7" s="1"/>
  <c r="FA39" i="7" s="1"/>
  <c r="FB39" i="7" s="1"/>
  <c r="FK78" i="7" l="1"/>
  <c r="FN86" i="7"/>
  <c r="EU37" i="7"/>
  <c r="EU41" i="7" s="1"/>
  <c r="ET37" i="7"/>
  <c r="ER41" i="7"/>
  <c r="ES37" i="7"/>
  <c r="ES41" i="7" s="1"/>
  <c r="FO86" i="7" l="1"/>
  <c r="FL78" i="7"/>
  <c r="ET41" i="7"/>
  <c r="EW37" i="7"/>
  <c r="EV37" i="7"/>
  <c r="EV41" i="7" s="1"/>
  <c r="FM78" i="7" l="1"/>
  <c r="EX37" i="7"/>
  <c r="EX41" i="7" s="1"/>
  <c r="EW41" i="7"/>
  <c r="EY37" i="7"/>
  <c r="EY41" i="7" s="1"/>
  <c r="FR86" i="7" l="1"/>
  <c r="FN78" i="7"/>
  <c r="FA37" i="7"/>
  <c r="FC37" i="7"/>
  <c r="FC41" i="7" s="1"/>
  <c r="EZ37" i="7"/>
  <c r="EZ41" i="7" s="1"/>
  <c r="FB37" i="7"/>
  <c r="FB41" i="7" s="1"/>
  <c r="FO78" i="7" l="1"/>
  <c r="FS86" i="7"/>
  <c r="FA41" i="7"/>
  <c r="ET88" i="7"/>
  <c r="EV88" i="7"/>
  <c r="EW88" i="7"/>
  <c r="EU88" i="7"/>
  <c r="FC88" i="7"/>
  <c r="FO90" i="7" s="1" a="1"/>
  <c r="FO90" i="7" s="1"/>
  <c r="EX88" i="7"/>
  <c r="EZ88" i="7"/>
  <c r="EY88" i="7"/>
  <c r="ES88" i="7"/>
  <c r="FA88" i="7"/>
  <c r="ER88" i="7"/>
  <c r="ER90" i="7" s="1" a="1"/>
  <c r="ER90" i="7" s="1"/>
  <c r="FB88" i="7"/>
  <c r="ER80" i="7"/>
  <c r="FI90" i="7" l="1" a="1"/>
  <c r="FI90" i="7" s="1"/>
  <c r="FH90" i="7" a="1"/>
  <c r="FH90" i="7" s="1"/>
  <c r="FE90" i="7" a="1"/>
  <c r="FE90" i="7" s="1"/>
  <c r="FF90" i="7" a="1"/>
  <c r="FF90" i="7" s="1"/>
  <c r="FN90" i="7" a="1"/>
  <c r="FN90" i="7" s="1"/>
  <c r="FT86" i="7"/>
  <c r="FK90" i="7" a="1"/>
  <c r="FK90" i="7" s="1"/>
  <c r="FM90" i="7" a="1"/>
  <c r="FM90" i="7" s="1"/>
  <c r="FL90" i="7" a="1"/>
  <c r="FL90" i="7" s="1"/>
  <c r="FG90" i="7" a="1"/>
  <c r="FG90" i="7" s="1"/>
  <c r="FJ90" i="7" a="1"/>
  <c r="FJ90" i="7" s="1"/>
  <c r="ER82" i="7"/>
  <c r="EV90" i="7" a="1"/>
  <c r="EV90" i="7" s="1"/>
  <c r="FB90" i="7" a="1"/>
  <c r="FB90" i="7" s="1"/>
  <c r="EY90" i="7" a="1"/>
  <c r="EY90" i="7" s="1"/>
  <c r="EZ90" i="7" a="1"/>
  <c r="EZ90" i="7" s="1"/>
  <c r="ES90" i="7" a="1"/>
  <c r="ES90" i="7" s="1"/>
  <c r="EW90" i="7" a="1"/>
  <c r="EW90" i="7" s="1"/>
  <c r="EU90" i="7" a="1"/>
  <c r="EU90" i="7" s="1"/>
  <c r="FA90" i="7" a="1"/>
  <c r="FA90" i="7" s="1"/>
  <c r="EX90" i="7" a="1"/>
  <c r="EX90" i="7" s="1"/>
  <c r="ET90" i="7" a="1"/>
  <c r="ET90" i="7" s="1"/>
  <c r="ES80" i="7"/>
  <c r="FR78" i="7" l="1"/>
  <c r="FU86" i="7"/>
  <c r="ET80" i="7"/>
  <c r="ES82" i="7"/>
  <c r="FS78" i="7" l="1"/>
  <c r="FV86" i="7"/>
  <c r="EU80" i="7"/>
  <c r="ET82" i="7"/>
  <c r="FT78" i="7" l="1"/>
  <c r="FW86" i="7"/>
  <c r="EV80" i="7"/>
  <c r="EU82" i="7"/>
  <c r="FU78" i="7" l="1"/>
  <c r="FX86" i="7"/>
  <c r="EW80" i="7"/>
  <c r="EV82" i="7"/>
  <c r="FY86" i="7" l="1"/>
  <c r="FV78" i="7"/>
  <c r="EX80" i="7"/>
  <c r="EW82" i="7"/>
  <c r="FW78" i="7" l="1"/>
  <c r="FZ86" i="7"/>
  <c r="EY80" i="7"/>
  <c r="EX82" i="7"/>
  <c r="GA86" i="7" l="1"/>
  <c r="FX78" i="7"/>
  <c r="EZ80" i="7"/>
  <c r="EY82" i="7"/>
  <c r="GB86" i="7" l="1"/>
  <c r="FY78" i="7"/>
  <c r="FA80" i="7"/>
  <c r="EZ82" i="7"/>
  <c r="FZ78" i="7" l="1"/>
  <c r="FB80" i="7"/>
  <c r="FA82" i="7"/>
  <c r="GA78" i="7" l="1"/>
  <c r="GE86" i="7"/>
  <c r="FC80" i="7"/>
  <c r="FE80" i="7" s="1"/>
  <c r="FF80" i="7" s="1"/>
  <c r="FG80" i="7" s="1"/>
  <c r="FH80" i="7" s="1"/>
  <c r="FI80" i="7" s="1"/>
  <c r="FJ80" i="7" s="1"/>
  <c r="FK80" i="7" s="1"/>
  <c r="FL80" i="7" s="1"/>
  <c r="FM80" i="7" s="1"/>
  <c r="FN80" i="7" s="1"/>
  <c r="FO80" i="7" s="1"/>
  <c r="FP80" i="7" s="1"/>
  <c r="FR80" i="7" s="1"/>
  <c r="FS80" i="7" s="1"/>
  <c r="FT80" i="7" s="1"/>
  <c r="FU80" i="7" s="1"/>
  <c r="FV80" i="7" s="1"/>
  <c r="FW80" i="7" s="1"/>
  <c r="FX80" i="7" s="1"/>
  <c r="FY80" i="7" s="1"/>
  <c r="FZ80" i="7" s="1"/>
  <c r="GA80" i="7" s="1"/>
  <c r="GB80" i="7" s="1"/>
  <c r="GC80" i="7" s="1"/>
  <c r="GE80" i="7" s="1"/>
  <c r="GF80" i="7" s="1"/>
  <c r="GG80" i="7" s="1"/>
  <c r="GH80" i="7" s="1"/>
  <c r="GI80" i="7" s="1"/>
  <c r="GJ80" i="7" s="1"/>
  <c r="GK80" i="7" s="1"/>
  <c r="GL80" i="7" s="1"/>
  <c r="GM80" i="7" s="1"/>
  <c r="GN80" i="7" s="1"/>
  <c r="GO80" i="7" s="1"/>
  <c r="GP80" i="7" s="1"/>
  <c r="FB82" i="7"/>
  <c r="GB78" i="7" l="1"/>
  <c r="GF86" i="7"/>
  <c r="GG86" i="7" l="1"/>
  <c r="FE82" i="7"/>
  <c r="FF82" i="7" l="1"/>
  <c r="GE78" i="7"/>
  <c r="GH86" i="7"/>
  <c r="GF78" i="7" l="1"/>
  <c r="GI86" i="7"/>
  <c r="FG82" i="7"/>
  <c r="GJ86" i="7" l="1"/>
  <c r="FH82" i="7"/>
  <c r="GG78" i="7"/>
  <c r="FI82" i="7" l="1"/>
  <c r="GK86" i="7"/>
  <c r="GH78" i="7"/>
  <c r="GI78" i="7" l="1"/>
  <c r="GL86" i="7"/>
  <c r="FJ82" i="7"/>
  <c r="GM86" i="7" l="1"/>
  <c r="FK82" i="7"/>
  <c r="GJ78" i="7"/>
  <c r="GK78" i="7" l="1"/>
  <c r="FL82" i="7"/>
  <c r="GN86" i="7"/>
  <c r="FM82" i="7" l="1"/>
  <c r="GO86" i="7"/>
  <c r="GL78" i="7"/>
  <c r="GM78" i="7" l="1"/>
  <c r="FN82" i="7"/>
  <c r="FO82" i="7" l="1"/>
  <c r="GN78" i="7"/>
  <c r="GO78" i="7" l="1"/>
  <c r="FR82" i="7" l="1"/>
  <c r="FS82" i="7" l="1"/>
  <c r="FT82" i="7" l="1"/>
  <c r="FU82" i="7" l="1"/>
  <c r="FV82" i="7" l="1"/>
  <c r="FW82" i="7" l="1"/>
  <c r="FX82" i="7" l="1"/>
  <c r="FY82" i="7" l="1"/>
  <c r="FZ82" i="7" l="1"/>
  <c r="GA82" i="7" l="1"/>
  <c r="GB82" i="7" l="1"/>
  <c r="GE82" i="7" l="1"/>
  <c r="GF82" i="7" l="1"/>
  <c r="GG82" i="7" l="1"/>
  <c r="GH82" i="7" l="1"/>
  <c r="GI82" i="7" l="1"/>
  <c r="GJ82" i="7" l="1"/>
  <c r="GK82" i="7" l="1"/>
  <c r="GL82" i="7" l="1"/>
  <c r="GM82" i="7" l="1"/>
  <c r="GN82" i="7" l="1"/>
  <c r="GO82" i="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<sst xmlns="http://schemas.openxmlformats.org/spreadsheetml/2006/main" count="364" uniqueCount="55">
  <si>
    <t>PETRÓLEO (PREÇO DO BARRIL EM USD)</t>
  </si>
  <si>
    <t>Base</t>
  </si>
  <si>
    <t>Benigno</t>
  </si>
  <si>
    <t>IPCA (IBGE)</t>
  </si>
  <si>
    <t>IGPM</t>
  </si>
  <si>
    <t>IST</t>
  </si>
  <si>
    <t>INPC</t>
  </si>
  <si>
    <t>Ending Exchange Rate (PTAX)</t>
  </si>
  <si>
    <t>TJLP  (%) aa</t>
  </si>
  <si>
    <t>CPI US</t>
  </si>
  <si>
    <t>Inadimplência - Pessoa Física</t>
  </si>
  <si>
    <t>Inadimplência - Pessoa Jurídica</t>
  </si>
  <si>
    <t>IGP-DI</t>
  </si>
  <si>
    <t>INCC-DI</t>
  </si>
  <si>
    <t>IPC-Fipe</t>
  </si>
  <si>
    <t>Cenários</t>
  </si>
  <si>
    <t>Realizado</t>
  </si>
  <si>
    <t>Dias corridos</t>
  </si>
  <si>
    <t>Indicadores Macroeconômicos</t>
  </si>
  <si>
    <t>PREÇOS</t>
  </si>
  <si>
    <t>Acumulado12 meses</t>
  </si>
  <si>
    <t>n/a</t>
  </si>
  <si>
    <t>CÂMBIO</t>
  </si>
  <si>
    <t>Begining Exchange Rate (PTAX)</t>
  </si>
  <si>
    <t>Average Exchange Rate (PTAX)</t>
  </si>
  <si>
    <t>JUROS</t>
  </si>
  <si>
    <t>ATIVIDADE ECONÔMICA</t>
  </si>
  <si>
    <t>PIB BRASIL (Crescimento Real - %)</t>
  </si>
  <si>
    <t>PIB EUA (Crescimento Real - %)</t>
  </si>
  <si>
    <t>PIB ZONA EURO (Crescimento Real - %)</t>
  </si>
  <si>
    <t>DEMAIS</t>
  </si>
  <si>
    <t>Médias dos12 meses</t>
  </si>
  <si>
    <t>2024 (p)</t>
  </si>
  <si>
    <t>2025 (p)</t>
  </si>
  <si>
    <t>2026 (p)</t>
  </si>
  <si>
    <t>2027 (p)</t>
  </si>
  <si>
    <t>2028 (p)</t>
  </si>
  <si>
    <t>2029 (p)</t>
  </si>
  <si>
    <t>2030 (p)</t>
  </si>
  <si>
    <t>Selic Anualizado (%) Tx equivalente</t>
  </si>
  <si>
    <t>Selic Anualizado (%) 252 dias</t>
  </si>
  <si>
    <t>Selic Acumulado ultimos 12 meses</t>
  </si>
  <si>
    <t>Petróleo (Média USD/Barril)</t>
  </si>
  <si>
    <t>TR</t>
  </si>
  <si>
    <t>CDI acumulado últimos 12 meses</t>
  </si>
  <si>
    <t>SELIC (anual)</t>
  </si>
  <si>
    <t>Selic  (%)</t>
  </si>
  <si>
    <t>CDI (%) a.m.</t>
  </si>
  <si>
    <t>CDI (%) a.a.</t>
  </si>
  <si>
    <t>TJLP  (%) a.a</t>
  </si>
  <si>
    <t>TJLP  (%) a.m</t>
  </si>
  <si>
    <t>SOFR (média de 180 dias, final)</t>
  </si>
  <si>
    <t>Taxa de desemprego -  média anual</t>
  </si>
  <si>
    <t>Taxa de desemprego</t>
  </si>
  <si>
    <t>Projeção Macroneconômica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</si>
</sst>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.0_);_(* \(#,##0.0\);_(* &quot;-&quot;??_);_(@_)"/>
    <numFmt numFmtId="167" formatCode="_(* #,##0_);_(* \(#,##0\);_(* &quot;-&quot;??_);_(@_)"/>
    <numFmt numFmtId="168" formatCode="yyyy\ \R"/>
    <numFmt numFmtId="169" formatCode="yyyy\ \F"/>
    <numFmt numFmtId="170" formatCode="0.0000"/>
    <numFmt numFmtId="171" formatCode="_(&quot;Cr$&quot;* #,##0_);_(&quot;Cr$&quot;* \(#,##0\);_(&quot;Cr$&quot;* &quot;-&quot;_);_(@_)"/>
    <numFmt numFmtId="172" formatCode="_(&quot;Cr$&quot;* #,##0.00_);_(&quot;Cr$&quot;* \(#,##0.00\);_(&quot;Cr$&quot;* &quot;-&quot;??_);_(@_)"/>
    <numFmt numFmtId="173" formatCode="_([$€]* #,##0.00_);_([$€]* \(#,##0.00\);_([$€]* &quot;-&quot;??_);_(@_)"/>
    <numFmt numFmtId="174" formatCode="0.00%;\(0.00%\)"/>
    <numFmt numFmtId="175" formatCode="#,##0.00;\(#,##0.00\)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48"/>
      <color indexed="12"/>
      <name val="Lucida Console"/>
      <family val="3"/>
    </font>
    <font>
      <sz val="10"/>
      <name val="Palatino"/>
    </font>
    <font>
      <sz val="9"/>
      <name val="Arial"/>
      <family val="2"/>
    </font>
    <font>
      <sz val="10"/>
      <name val="Palatino"/>
      <family val="1"/>
    </font>
    <font>
      <sz val="10"/>
      <name val="Verdana"/>
      <family val="2"/>
    </font>
    <font>
      <sz val="10"/>
      <name val="Verdana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Verdana"/>
      <family val="2"/>
    </font>
    <font>
      <sz val="11"/>
      <color indexed="10"/>
      <name val="Calibri"/>
      <family val="2"/>
    </font>
    <font>
      <b/>
      <sz val="10"/>
      <color theme="0"/>
      <name val="Arial"/>
      <family val="2"/>
    </font>
    <font>
      <sz val="10"/>
      <color theme="0" tint="-0.34998626667073579"/>
      <name val="Arial"/>
      <family val="2"/>
    </font>
    <font>
      <b/>
      <sz val="10"/>
      <color rgb="FFFF0000"/>
      <name val="Arial"/>
      <family val="2"/>
    </font>
    <font>
      <sz val="10"/>
      <name val="Helv"/>
      <family val="2"/>
    </font>
    <font>
      <u/>
      <sz val="10"/>
      <color indexed="36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4F81B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</borders>
  <cellStyleXfs count="163">
    <xf numFmtId="0" fontId="0" fillId="0" borderId="0"/>
    <xf numFmtId="0" fontId="13" fillId="0" borderId="0"/>
    <xf numFmtId="0" fontId="14" fillId="0" borderId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/>
    <xf numFmtId="170" fontId="11" fillId="7" borderId="0" applyBorder="0" applyAlignment="0">
      <protection locked="0"/>
    </xf>
    <xf numFmtId="14" fontId="19" fillId="8" borderId="4" applyBorder="0" applyAlignment="0">
      <alignment horizontal="center" vertical="center"/>
    </xf>
    <xf numFmtId="0" fontId="19" fillId="9" borderId="4" applyNumberFormat="0" applyBorder="0" applyAlignment="0">
      <alignment horizontal="center" vertical="center"/>
    </xf>
    <xf numFmtId="43" fontId="11" fillId="10" borderId="0" applyNumberFormat="0" applyFont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0" fontId="20" fillId="7" borderId="0" applyNumberFormat="0" applyFont="0" applyBorder="0" applyAlignment="0" applyProtection="0">
      <alignment horizontal="centerContinuous"/>
    </xf>
    <xf numFmtId="0" fontId="20" fillId="11" borderId="0" applyNumberFormat="0" applyFont="0" applyBorder="0" applyAlignment="0" applyProtection="0">
      <alignment horizontal="centerContinuous"/>
    </xf>
    <xf numFmtId="0" fontId="18" fillId="2" borderId="5" applyNumberFormat="0" applyFont="0" applyBorder="0" applyAlignment="0"/>
    <xf numFmtId="0" fontId="11" fillId="7" borderId="6" applyNumberFormat="0" applyFont="0" applyBorder="0" applyAlignment="0" applyProtection="0"/>
    <xf numFmtId="10" fontId="11" fillId="7" borderId="0" applyNumberFormat="0" applyFont="0" applyBorder="0" applyAlignment="0"/>
    <xf numFmtId="174" fontId="21" fillId="0" borderId="0"/>
    <xf numFmtId="175" fontId="21" fillId="0" borderId="0"/>
    <xf numFmtId="0" fontId="17" fillId="12" borderId="7" applyNumberFormat="0" applyFont="0" applyBorder="0" applyAlignment="0" applyProtection="0"/>
    <xf numFmtId="14" fontId="19" fillId="13" borderId="8" applyNumberFormat="0" applyFont="0" applyBorder="0" applyAlignment="0" applyProtection="0">
      <alignment horizontal="center" vertical="center"/>
    </xf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4" fontId="23" fillId="0" borderId="0"/>
    <xf numFmtId="175" fontId="23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27" fillId="15" borderId="10" applyNumberForma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4" fillId="16" borderId="12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13" applyNumberFormat="0" applyFon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4" fillId="16" borderId="14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7" fillId="17" borderId="0"/>
    <xf numFmtId="164" fontId="11" fillId="10" borderId="0" applyNumberFormat="0" applyFon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0" borderId="0"/>
    <xf numFmtId="4" fontId="1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1" fillId="7" borderId="15" applyNumberFormat="0" applyFont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16" borderId="1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15" fillId="0" borderId="0" xfId="0" applyFont="1"/>
    <xf numFmtId="164" fontId="15" fillId="0" borderId="0" xfId="5" applyFont="1" applyBorder="1"/>
    <xf numFmtId="0" fontId="11" fillId="0" borderId="0" xfId="0" applyFont="1"/>
    <xf numFmtId="10" fontId="11" fillId="4" borderId="0" xfId="3" applyNumberFormat="1" applyFont="1" applyFill="1"/>
    <xf numFmtId="0" fontId="22" fillId="0" borderId="0" xfId="0" applyFont="1"/>
    <xf numFmtId="0" fontId="15" fillId="3" borderId="0" xfId="0" applyFont="1" applyFill="1"/>
    <xf numFmtId="0" fontId="17" fillId="0" borderId="0" xfId="0" applyFont="1"/>
    <xf numFmtId="0" fontId="16" fillId="3" borderId="0" xfId="0" applyFont="1" applyFill="1"/>
    <xf numFmtId="0" fontId="15" fillId="0" borderId="0" xfId="0" applyFont="1" applyAlignment="1">
      <alignment horizontal="center"/>
    </xf>
    <xf numFmtId="0" fontId="33" fillId="0" borderId="0" xfId="5" applyNumberFormat="1" applyFont="1" applyBorder="1" applyAlignment="1">
      <alignment horizontal="center"/>
    </xf>
    <xf numFmtId="10" fontId="11" fillId="4" borderId="0" xfId="0" applyNumberFormat="1" applyFont="1" applyFill="1"/>
    <xf numFmtId="164" fontId="11" fillId="0" borderId="0" xfId="0" applyNumberFormat="1" applyFont="1"/>
    <xf numFmtId="164" fontId="11" fillId="4" borderId="0" xfId="5" applyFont="1" applyFill="1"/>
    <xf numFmtId="164" fontId="11" fillId="0" borderId="0" xfId="5" applyFont="1" applyBorder="1"/>
    <xf numFmtId="10" fontId="11" fillId="0" borderId="0" xfId="0" applyNumberFormat="1" applyFont="1"/>
    <xf numFmtId="10" fontId="11" fillId="0" borderId="0" xfId="3" applyNumberFormat="1" applyFont="1" applyBorder="1"/>
    <xf numFmtId="165" fontId="11" fillId="0" borderId="0" xfId="3" applyNumberFormat="1" applyFont="1" applyBorder="1"/>
    <xf numFmtId="10" fontId="11" fillId="6" borderId="0" xfId="0" applyNumberFormat="1" applyFont="1" applyFill="1"/>
    <xf numFmtId="167" fontId="11" fillId="4" borderId="0" xfId="5" applyNumberFormat="1" applyFont="1" applyFill="1"/>
    <xf numFmtId="0" fontId="11" fillId="0" borderId="0" xfId="0" quotePrefix="1" applyFont="1" applyAlignment="1">
      <alignment horizontal="left"/>
    </xf>
    <xf numFmtId="0" fontId="11" fillId="3" borderId="0" xfId="0" quotePrefix="1" applyFont="1" applyFill="1" applyAlignment="1">
      <alignment horizontal="left"/>
    </xf>
    <xf numFmtId="10" fontId="11" fillId="5" borderId="0" xfId="3" applyNumberFormat="1" applyFont="1" applyFill="1" applyBorder="1"/>
    <xf numFmtId="0" fontId="32" fillId="0" borderId="0" xfId="0" applyFont="1"/>
    <xf numFmtId="9" fontId="15" fillId="0" borderId="0" xfId="0" applyNumberFormat="1" applyFont="1"/>
    <xf numFmtId="10" fontId="11" fillId="2" borderId="0" xfId="3" applyNumberFormat="1" applyFont="1" applyFill="1" applyBorder="1" applyAlignment="1">
      <alignment horizontal="right"/>
    </xf>
    <xf numFmtId="164" fontId="11" fillId="5" borderId="0" xfId="5" applyFont="1" applyFill="1" applyBorder="1"/>
    <xf numFmtId="10" fontId="11" fillId="2" borderId="0" xfId="3" applyNumberFormat="1" applyFont="1" applyFill="1" applyBorder="1"/>
    <xf numFmtId="10" fontId="11" fillId="0" borderId="0" xfId="5" applyNumberFormat="1" applyFont="1" applyFill="1" applyBorder="1"/>
    <xf numFmtId="0" fontId="11" fillId="0" borderId="0" xfId="0" applyFont="1" applyAlignment="1">
      <alignment vertical="center"/>
    </xf>
    <xf numFmtId="0" fontId="16" fillId="0" borderId="0" xfId="0" applyFont="1"/>
    <xf numFmtId="9" fontId="16" fillId="0" borderId="0" xfId="0" applyNumberFormat="1" applyFont="1"/>
    <xf numFmtId="0" fontId="34" fillId="0" borderId="0" xfId="0" applyFont="1"/>
    <xf numFmtId="10" fontId="11" fillId="20" borderId="0" xfId="0" applyNumberFormat="1" applyFont="1" applyFill="1"/>
    <xf numFmtId="10" fontId="11" fillId="20" borderId="0" xfId="0" applyNumberFormat="1" applyFont="1" applyFill="1" applyAlignment="1">
      <alignment horizontal="right"/>
    </xf>
    <xf numFmtId="164" fontId="11" fillId="20" borderId="0" xfId="5" applyFont="1" applyFill="1"/>
    <xf numFmtId="10" fontId="11" fillId="20" borderId="0" xfId="3" applyNumberFormat="1" applyFont="1" applyFill="1"/>
    <xf numFmtId="166" fontId="11" fillId="20" borderId="0" xfId="5" applyNumberFormat="1" applyFont="1" applyFill="1" applyBorder="1"/>
    <xf numFmtId="167" fontId="11" fillId="20" borderId="0" xfId="5" applyNumberFormat="1" applyFont="1" applyFill="1"/>
    <xf numFmtId="10" fontId="11" fillId="5" borderId="0" xfId="0" applyNumberFormat="1" applyFont="1" applyFill="1"/>
    <xf numFmtId="164" fontId="11" fillId="20" borderId="0" xfId="5" applyFont="1" applyFill="1" applyBorder="1"/>
    <xf numFmtId="10" fontId="11" fillId="20" borderId="0" xfId="3" applyNumberFormat="1" applyFont="1" applyFill="1" applyBorder="1"/>
    <xf numFmtId="166" fontId="11" fillId="2" borderId="0" xfId="5" applyNumberFormat="1" applyFont="1" applyFill="1" applyBorder="1" applyAlignment="1">
      <alignment horizontal="right"/>
    </xf>
    <xf numFmtId="166" fontId="11" fillId="5" borderId="0" xfId="5" applyNumberFormat="1" applyFont="1" applyFill="1" applyBorder="1"/>
    <xf numFmtId="10" fontId="11" fillId="20" borderId="0" xfId="5" applyNumberFormat="1" applyFont="1" applyFill="1"/>
    <xf numFmtId="10" fontId="11" fillId="3" borderId="0" xfId="0" applyNumberFormat="1" applyFont="1" applyFill="1"/>
    <xf numFmtId="0" fontId="11" fillId="18" borderId="0" xfId="0" applyFont="1" applyFill="1"/>
    <xf numFmtId="10" fontId="11" fillId="18" borderId="0" xfId="0" applyNumberFormat="1" applyFont="1" applyFill="1"/>
    <xf numFmtId="0" fontId="11" fillId="0" borderId="3" xfId="0" applyFont="1" applyBorder="1"/>
    <xf numFmtId="0" fontId="11" fillId="0" borderId="3" xfId="0" applyFont="1" applyBorder="1" applyAlignment="1">
      <alignment horizontal="left" indent="1"/>
    </xf>
    <xf numFmtId="0" fontId="11" fillId="0" borderId="3" xfId="0" quotePrefix="1" applyFont="1" applyBorder="1" applyAlignment="1">
      <alignment horizontal="left" indent="1"/>
    </xf>
    <xf numFmtId="0" fontId="32" fillId="19" borderId="3" xfId="0" applyFont="1" applyFill="1" applyBorder="1" applyAlignment="1">
      <alignment horizontal="left" indent="1"/>
    </xf>
    <xf numFmtId="0" fontId="15" fillId="19" borderId="0" xfId="0" applyFont="1" applyFill="1"/>
    <xf numFmtId="10" fontId="15" fillId="19" borderId="0" xfId="0" applyNumberFormat="1" applyFont="1" applyFill="1"/>
    <xf numFmtId="0" fontId="37" fillId="18" borderId="0" xfId="0" applyFont="1" applyFill="1" applyAlignment="1">
      <alignment vertical="center"/>
    </xf>
    <xf numFmtId="17" fontId="38" fillId="18" borderId="9" xfId="0" applyNumberFormat="1" applyFont="1" applyFill="1" applyBorder="1" applyAlignment="1">
      <alignment horizontal="left" vertical="center"/>
    </xf>
    <xf numFmtId="17" fontId="38" fillId="18" borderId="17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left" indent="1"/>
    </xf>
    <xf numFmtId="0" fontId="32" fillId="19" borderId="0" xfId="0" applyFont="1" applyFill="1" applyAlignment="1">
      <alignment horizontal="left" indent="1"/>
    </xf>
    <xf numFmtId="0" fontId="32" fillId="3" borderId="0" xfId="0" applyFont="1" applyFill="1"/>
    <xf numFmtId="0" fontId="11" fillId="3" borderId="0" xfId="0" applyFont="1" applyFill="1"/>
    <xf numFmtId="17" fontId="38" fillId="3" borderId="9" xfId="0" applyNumberFormat="1" applyFont="1" applyFill="1" applyBorder="1" applyAlignment="1">
      <alignment horizontal="left" vertical="center"/>
    </xf>
    <xf numFmtId="0" fontId="32" fillId="3" borderId="0" xfId="0" applyFont="1" applyFill="1" applyAlignment="1">
      <alignment horizontal="left" indent="1"/>
    </xf>
    <xf numFmtId="0" fontId="11" fillId="3" borderId="0" xfId="0" applyFont="1" applyFill="1" applyAlignment="1">
      <alignment horizontal="left" indent="1"/>
    </xf>
    <xf numFmtId="0" fontId="11" fillId="3" borderId="0" xfId="0" applyFont="1" applyFill="1" applyAlignment="1">
      <alignment horizontal="left" indent="2"/>
    </xf>
    <xf numFmtId="0" fontId="11" fillId="3" borderId="0" xfId="0" quotePrefix="1" applyFont="1" applyFill="1" applyAlignment="1">
      <alignment horizontal="left" indent="1"/>
    </xf>
    <xf numFmtId="0" fontId="11" fillId="5" borderId="3" xfId="0" quotePrefix="1" applyFont="1" applyFill="1" applyBorder="1" applyAlignment="1">
      <alignment horizontal="left" indent="1"/>
    </xf>
    <xf numFmtId="0" fontId="11" fillId="5" borderId="3" xfId="0" applyFont="1" applyFill="1" applyBorder="1" applyAlignment="1">
      <alignment horizontal="left" indent="2"/>
    </xf>
    <xf numFmtId="0" fontId="17" fillId="0" borderId="0" xfId="0" quotePrefix="1" applyFont="1" applyAlignment="1">
      <alignment horizontal="left"/>
    </xf>
    <xf numFmtId="0" fontId="22" fillId="18" borderId="0" xfId="0" applyFont="1" applyFill="1"/>
    <xf numFmtId="0" fontId="22" fillId="0" borderId="3" xfId="0" applyFont="1" applyBorder="1" applyAlignment="1">
      <alignment horizontal="left" indent="2"/>
    </xf>
    <xf numFmtId="0" fontId="22" fillId="3" borderId="0" xfId="0" applyFont="1" applyFill="1" applyAlignment="1">
      <alignment horizontal="left" indent="2"/>
    </xf>
    <xf numFmtId="10" fontId="22" fillId="0" borderId="0" xfId="3" applyNumberFormat="1" applyFont="1" applyBorder="1"/>
    <xf numFmtId="10" fontId="22" fillId="3" borderId="0" xfId="3" applyNumberFormat="1" applyFont="1" applyFill="1" applyBorder="1"/>
    <xf numFmtId="10" fontId="22" fillId="0" borderId="0" xfId="3" applyNumberFormat="1" applyFont="1" applyBorder="1" applyAlignment="1">
      <alignment horizontal="right"/>
    </xf>
    <xf numFmtId="10" fontId="22" fillId="3" borderId="0" xfId="3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left" indent="1"/>
    </xf>
    <xf numFmtId="0" fontId="22" fillId="3" borderId="0" xfId="0" applyFont="1" applyFill="1" applyAlignment="1">
      <alignment horizontal="left" indent="1"/>
    </xf>
    <xf numFmtId="10" fontId="22" fillId="0" borderId="0" xfId="3" applyNumberFormat="1" applyFont="1" applyFill="1" applyBorder="1"/>
    <xf numFmtId="166" fontId="22" fillId="0" borderId="0" xfId="5" applyNumberFormat="1" applyFont="1" applyFill="1" applyBorder="1"/>
    <xf numFmtId="0" fontId="37" fillId="18" borderId="0" xfId="0" applyFont="1" applyFill="1"/>
    <xf numFmtId="168" fontId="38" fillId="18" borderId="1" xfId="0" applyNumberFormat="1" applyFont="1" applyFill="1" applyBorder="1" applyAlignment="1">
      <alignment horizontal="center"/>
    </xf>
    <xf numFmtId="169" fontId="38" fillId="18" borderId="2" xfId="0" applyNumberFormat="1" applyFont="1" applyFill="1" applyBorder="1" applyAlignment="1">
      <alignment horizontal="center"/>
    </xf>
    <xf numFmtId="0" fontId="11" fillId="4" borderId="3" xfId="0" applyFont="1" applyFill="1" applyBorder="1" applyAlignment="1">
      <alignment horizontal="left" indent="1"/>
    </xf>
    <xf numFmtId="0" fontId="11" fillId="4" borderId="3" xfId="0" quotePrefix="1" applyFont="1" applyFill="1" applyBorder="1" applyAlignment="1">
      <alignment horizontal="left" indent="1"/>
    </xf>
    <xf numFmtId="0" fontId="11" fillId="4" borderId="3" xfId="0" applyFont="1" applyFill="1" applyBorder="1" applyAlignment="1">
      <alignment horizontal="left" indent="2"/>
    </xf>
    <xf numFmtId="10" fontId="17" fillId="0" borderId="0" xfId="0" applyNumberFormat="1" applyFont="1"/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 indent="2"/>
    </xf>
    <xf numFmtId="164" fontId="11" fillId="3" borderId="0" xfId="5" applyFont="1" applyFill="1"/>
    <xf numFmtId="10" fontId="11" fillId="2" borderId="0" xfId="3" applyNumberFormat="1" applyFont="1" applyFill="1" applyBorder="1" applyAlignment="1">
      <alignment horizontal="center"/>
    </xf>
    <xf numFmtId="10" fontId="16" fillId="0" borderId="0" xfId="0" applyNumberFormat="1" applyFont="1"/>
    <xf numFmtId="43" fontId="11" fillId="0" borderId="0" xfId="0" applyNumberFormat="1" applyFont="1"/>
  </cellXfs>
  <cellStyles count="163">
    <cellStyle name="_Postergações para 2007 " xfId="123" xr:uid="{00000000-0005-0000-0000-000000000000}"/>
    <cellStyle name="Amarelocot" xfId="8" xr:uid="{00000000-0005-0000-0000-000001000000}"/>
    <cellStyle name="ANCLAS,REZONES Y SUS PARTES,DE FUNDICION,DE HIERRO O DE ACERO" xfId="53" xr:uid="{00000000-0005-0000-0000-000002000000}"/>
    <cellStyle name="blp_column_header" xfId="102" xr:uid="{00000000-0005-0000-0000-000003000000}"/>
    <cellStyle name="Buena" xfId="54" xr:uid="{00000000-0005-0000-0000-000004000000}"/>
    <cellStyle name="CABEÇALHO" xfId="9" xr:uid="{00000000-0005-0000-0000-000005000000}"/>
    <cellStyle name="CABEÇALHO2" xfId="10" xr:uid="{00000000-0005-0000-0000-000006000000}"/>
    <cellStyle name="Celda de comprobación" xfId="55" xr:uid="{00000000-0005-0000-0000-000007000000}"/>
    <cellStyle name="Celda vinculada" xfId="56" xr:uid="{00000000-0005-0000-0000-000008000000}"/>
    <cellStyle name="Comma" xfId="124" xr:uid="{00000000-0005-0000-0000-000009000000}"/>
    <cellStyle name="Conferência" xfId="11" xr:uid="{00000000-0005-0000-0000-00000A000000}"/>
    <cellStyle name="Conferência 2" xfId="103" xr:uid="{00000000-0005-0000-0000-00000B000000}"/>
    <cellStyle name="Currency [0]_ir" xfId="12" xr:uid="{00000000-0005-0000-0000-00000C000000}"/>
    <cellStyle name="Currency_ir" xfId="13" xr:uid="{00000000-0005-0000-0000-00000D000000}"/>
    <cellStyle name="Encabezado 4" xfId="57" xr:uid="{00000000-0005-0000-0000-00000E000000}"/>
    <cellStyle name="Euro" xfId="14" xr:uid="{00000000-0005-0000-0000-00000F000000}"/>
    <cellStyle name="Followed Hyperlink" xfId="125" xr:uid="{00000000-0005-0000-0000-000010000000}"/>
    <cellStyle name="fundoamarelo" xfId="15" xr:uid="{00000000-0005-0000-0000-000011000000}"/>
    <cellStyle name="fundoazul" xfId="16" xr:uid="{00000000-0005-0000-0000-000012000000}"/>
    <cellStyle name="fundocinza" xfId="17" xr:uid="{00000000-0005-0000-0000-000013000000}"/>
    <cellStyle name="fundodeentrada" xfId="18" xr:uid="{00000000-0005-0000-0000-000014000000}"/>
    <cellStyle name="fundodeentrada 2" xfId="69" xr:uid="{00000000-0005-0000-0000-000015000000}"/>
    <cellStyle name="fundodeentrada 3" xfId="126" xr:uid="{00000000-0005-0000-0000-000016000000}"/>
    <cellStyle name="fundoentrada" xfId="19" xr:uid="{00000000-0005-0000-0000-000017000000}"/>
    <cellStyle name="Hyperlink 2" xfId="58" xr:uid="{00000000-0005-0000-0000-000019000000}"/>
    <cellStyle name="Hyperlink 3" xfId="59" xr:uid="{00000000-0005-0000-0000-00001A000000}"/>
    <cellStyle name="Normal" xfId="0" builtinId="0"/>
    <cellStyle name="Normal (%)" xfId="20" xr:uid="{00000000-0005-0000-0000-00001C000000}"/>
    <cellStyle name="Normal (%) 2" xfId="28" xr:uid="{00000000-0005-0000-0000-00001D000000}"/>
    <cellStyle name="Normal (No)" xfId="21" xr:uid="{00000000-0005-0000-0000-00001E000000}"/>
    <cellStyle name="Normal (No) 2" xfId="29" xr:uid="{00000000-0005-0000-0000-00001F000000}"/>
    <cellStyle name="Normal 10" xfId="67" xr:uid="{00000000-0005-0000-0000-000020000000}"/>
    <cellStyle name="Normal 11" xfId="68" xr:uid="{00000000-0005-0000-0000-000021000000}"/>
    <cellStyle name="Normal 12" xfId="96" xr:uid="{00000000-0005-0000-0000-000022000000}"/>
    <cellStyle name="Normal 12 2" xfId="127" xr:uid="{00000000-0005-0000-0000-000023000000}"/>
    <cellStyle name="Normal 13" xfId="97" xr:uid="{00000000-0005-0000-0000-000024000000}"/>
    <cellStyle name="Normal 13 2" xfId="128" xr:uid="{00000000-0005-0000-0000-000025000000}"/>
    <cellStyle name="Normal 14" xfId="100" xr:uid="{00000000-0005-0000-0000-000026000000}"/>
    <cellStyle name="Normal 15" xfId="104" xr:uid="{00000000-0005-0000-0000-000027000000}"/>
    <cellStyle name="Normal 16" xfId="106" xr:uid="{00000000-0005-0000-0000-000028000000}"/>
    <cellStyle name="Normal 17" xfId="107" xr:uid="{00000000-0005-0000-0000-000029000000}"/>
    <cellStyle name="Normal 18" xfId="108" xr:uid="{00000000-0005-0000-0000-00002A000000}"/>
    <cellStyle name="Normal 19" xfId="110" xr:uid="{00000000-0005-0000-0000-00002B000000}"/>
    <cellStyle name="Normal 2" xfId="1" xr:uid="{00000000-0005-0000-0000-00002C000000}"/>
    <cellStyle name="Normal 2 2" xfId="24" xr:uid="{00000000-0005-0000-0000-00002D000000}"/>
    <cellStyle name="Normal 20" xfId="111" xr:uid="{00000000-0005-0000-0000-00002E000000}"/>
    <cellStyle name="Normal 20 2" xfId="129" xr:uid="{00000000-0005-0000-0000-00002F000000}"/>
    <cellStyle name="Normal 21" xfId="112" xr:uid="{00000000-0005-0000-0000-000030000000}"/>
    <cellStyle name="Normal 22" xfId="113" xr:uid="{00000000-0005-0000-0000-000031000000}"/>
    <cellStyle name="Normal 23" xfId="114" xr:uid="{00000000-0005-0000-0000-000032000000}"/>
    <cellStyle name="Normal 24" xfId="115" xr:uid="{00000000-0005-0000-0000-000033000000}"/>
    <cellStyle name="Normal 25" xfId="116" xr:uid="{00000000-0005-0000-0000-000034000000}"/>
    <cellStyle name="Normal 26" xfId="117" xr:uid="{00000000-0005-0000-0000-000035000000}"/>
    <cellStyle name="Normal 27" xfId="118" xr:uid="{00000000-0005-0000-0000-000036000000}"/>
    <cellStyle name="Normal 28" xfId="119" xr:uid="{00000000-0005-0000-0000-000037000000}"/>
    <cellStyle name="Normal 29" xfId="120" xr:uid="{00000000-0005-0000-0000-000038000000}"/>
    <cellStyle name="Normal 3" xfId="2" xr:uid="{00000000-0005-0000-0000-000039000000}"/>
    <cellStyle name="Normal 3 2" xfId="25" xr:uid="{00000000-0005-0000-0000-00003A000000}"/>
    <cellStyle name="Normal 3 2 2" xfId="33" xr:uid="{00000000-0005-0000-0000-00003B000000}"/>
    <cellStyle name="Normal 3 2 2 2" xfId="40" xr:uid="{00000000-0005-0000-0000-00003C000000}"/>
    <cellStyle name="Normal 3 2 2 2 2" xfId="73" xr:uid="{00000000-0005-0000-0000-00003D000000}"/>
    <cellStyle name="Normal 3 2 2 2 3" xfId="133" xr:uid="{00000000-0005-0000-0000-00003E000000}"/>
    <cellStyle name="Normal 3 2 2 3" xfId="72" xr:uid="{00000000-0005-0000-0000-00003F000000}"/>
    <cellStyle name="Normal 3 2 2 4" xfId="132" xr:uid="{00000000-0005-0000-0000-000040000000}"/>
    <cellStyle name="Normal 3 2 3" xfId="39" xr:uid="{00000000-0005-0000-0000-000041000000}"/>
    <cellStyle name="Normal 3 2 3 2" xfId="74" xr:uid="{00000000-0005-0000-0000-000042000000}"/>
    <cellStyle name="Normal 3 2 3 3" xfId="134" xr:uid="{00000000-0005-0000-0000-000043000000}"/>
    <cellStyle name="Normal 3 2 4" xfId="71" xr:uid="{00000000-0005-0000-0000-000044000000}"/>
    <cellStyle name="Normal 3 2 5" xfId="131" xr:uid="{00000000-0005-0000-0000-000045000000}"/>
    <cellStyle name="Normal 3 3" xfId="32" xr:uid="{00000000-0005-0000-0000-000046000000}"/>
    <cellStyle name="Normal 3 3 2" xfId="41" xr:uid="{00000000-0005-0000-0000-000047000000}"/>
    <cellStyle name="Normal 3 3 2 2" xfId="76" xr:uid="{00000000-0005-0000-0000-000048000000}"/>
    <cellStyle name="Normal 3 3 2 3" xfId="136" xr:uid="{00000000-0005-0000-0000-000049000000}"/>
    <cellStyle name="Normal 3 3 3" xfId="75" xr:uid="{00000000-0005-0000-0000-00004A000000}"/>
    <cellStyle name="Normal 3 3 4" xfId="135" xr:uid="{00000000-0005-0000-0000-00004B000000}"/>
    <cellStyle name="Normal 3 4" xfId="38" xr:uid="{00000000-0005-0000-0000-00004C000000}"/>
    <cellStyle name="Normal 3 4 2" xfId="77" xr:uid="{00000000-0005-0000-0000-00004D000000}"/>
    <cellStyle name="Normal 3 4 3" xfId="137" xr:uid="{00000000-0005-0000-0000-00004E000000}"/>
    <cellStyle name="Normal 3 5" xfId="70" xr:uid="{00000000-0005-0000-0000-00004F000000}"/>
    <cellStyle name="Normal 3 6" xfId="130" xr:uid="{00000000-0005-0000-0000-000050000000}"/>
    <cellStyle name="Normal 30" xfId="121" xr:uid="{00000000-0005-0000-0000-000051000000}"/>
    <cellStyle name="Normal 31" xfId="155" xr:uid="{00000000-0005-0000-0000-000052000000}"/>
    <cellStyle name="Normal 32" xfId="158" xr:uid="{00000000-0005-0000-0000-000053000000}"/>
    <cellStyle name="Normal 33" xfId="159" xr:uid="{00000000-0005-0000-0000-000054000000}"/>
    <cellStyle name="Normal 34" xfId="160" xr:uid="{00000000-0005-0000-0000-000055000000}"/>
    <cellStyle name="Normal 35" xfId="161" xr:uid="{00000000-0005-0000-0000-000056000000}"/>
    <cellStyle name="Normal 36" xfId="162" xr:uid="{00000000-0005-0000-0000-000057000000}"/>
    <cellStyle name="Normal 4" xfId="7" xr:uid="{00000000-0005-0000-0000-000058000000}"/>
    <cellStyle name="Normal 5" xfId="36" xr:uid="{00000000-0005-0000-0000-000059000000}"/>
    <cellStyle name="Normal 6" xfId="37" xr:uid="{00000000-0005-0000-0000-00005A000000}"/>
    <cellStyle name="Normal 7" xfId="52" xr:uid="{00000000-0005-0000-0000-00005B000000}"/>
    <cellStyle name="Normal 7 2" xfId="78" xr:uid="{00000000-0005-0000-0000-00005C000000}"/>
    <cellStyle name="Normal 8" xfId="65" xr:uid="{00000000-0005-0000-0000-00005D000000}"/>
    <cellStyle name="Normal 9" xfId="66" xr:uid="{00000000-0005-0000-0000-00005E000000}"/>
    <cellStyle name="Notas" xfId="60" xr:uid="{00000000-0005-0000-0000-000060000000}"/>
    <cellStyle name="Notas 2" xfId="79" xr:uid="{00000000-0005-0000-0000-000061000000}"/>
    <cellStyle name="Notas 3" xfId="138" xr:uid="{00000000-0005-0000-0000-000062000000}"/>
    <cellStyle name="Percent 2" xfId="61" xr:uid="{00000000-0005-0000-0000-000063000000}"/>
    <cellStyle name="Percent 3" xfId="62" xr:uid="{00000000-0005-0000-0000-000064000000}"/>
    <cellStyle name="Percent 4" xfId="63" xr:uid="{00000000-0005-0000-0000-000065000000}"/>
    <cellStyle name="Porcentagem" xfId="3" builtinId="5"/>
    <cellStyle name="Porcentagem 2" xfId="4" xr:uid="{00000000-0005-0000-0000-000067000000}"/>
    <cellStyle name="Porcentagem 2 2" xfId="26" xr:uid="{00000000-0005-0000-0000-000068000000}"/>
    <cellStyle name="Porcentagem 2 2 2" xfId="34" xr:uid="{00000000-0005-0000-0000-000069000000}"/>
    <cellStyle name="Porcentagem 2 2 2 2" xfId="44" xr:uid="{00000000-0005-0000-0000-00006A000000}"/>
    <cellStyle name="Porcentagem 2 2 2 2 2" xfId="83" xr:uid="{00000000-0005-0000-0000-00006B000000}"/>
    <cellStyle name="Porcentagem 2 2 2 2 3" xfId="142" xr:uid="{00000000-0005-0000-0000-00006C000000}"/>
    <cellStyle name="Porcentagem 2 2 2 3" xfId="82" xr:uid="{00000000-0005-0000-0000-00006D000000}"/>
    <cellStyle name="Porcentagem 2 2 2 4" xfId="141" xr:uid="{00000000-0005-0000-0000-00006E000000}"/>
    <cellStyle name="Porcentagem 2 2 3" xfId="43" xr:uid="{00000000-0005-0000-0000-00006F000000}"/>
    <cellStyle name="Porcentagem 2 2 3 2" xfId="84" xr:uid="{00000000-0005-0000-0000-000070000000}"/>
    <cellStyle name="Porcentagem 2 2 3 3" xfId="143" xr:uid="{00000000-0005-0000-0000-000071000000}"/>
    <cellStyle name="Porcentagem 2 2 4" xfId="81" xr:uid="{00000000-0005-0000-0000-000072000000}"/>
    <cellStyle name="Porcentagem 2 2 5" xfId="140" xr:uid="{00000000-0005-0000-0000-000073000000}"/>
    <cellStyle name="Porcentagem 2 3" xfId="31" xr:uid="{00000000-0005-0000-0000-000074000000}"/>
    <cellStyle name="Porcentagem 2 3 2" xfId="45" xr:uid="{00000000-0005-0000-0000-000075000000}"/>
    <cellStyle name="Porcentagem 2 3 2 2" xfId="86" xr:uid="{00000000-0005-0000-0000-000076000000}"/>
    <cellStyle name="Porcentagem 2 3 2 3" xfId="145" xr:uid="{00000000-0005-0000-0000-000077000000}"/>
    <cellStyle name="Porcentagem 2 3 3" xfId="85" xr:uid="{00000000-0005-0000-0000-000078000000}"/>
    <cellStyle name="Porcentagem 2 3 4" xfId="144" xr:uid="{00000000-0005-0000-0000-000079000000}"/>
    <cellStyle name="Porcentagem 2 4" xfId="42" xr:uid="{00000000-0005-0000-0000-00007A000000}"/>
    <cellStyle name="Porcentagem 2 4 2" xfId="87" xr:uid="{00000000-0005-0000-0000-00007B000000}"/>
    <cellStyle name="Porcentagem 2 4 3" xfId="146" xr:uid="{00000000-0005-0000-0000-00007C000000}"/>
    <cellStyle name="Porcentagem 2 5" xfId="80" xr:uid="{00000000-0005-0000-0000-00007D000000}"/>
    <cellStyle name="Porcentagem 2 6" xfId="139" xr:uid="{00000000-0005-0000-0000-00007E000000}"/>
    <cellStyle name="Porcentagem 3" xfId="51" xr:uid="{00000000-0005-0000-0000-00007F000000}"/>
    <cellStyle name="Porcentagem 4" xfId="98" xr:uid="{00000000-0005-0000-0000-000080000000}"/>
    <cellStyle name="Porcentagem 5" xfId="105" xr:uid="{00000000-0005-0000-0000-000081000000}"/>
    <cellStyle name="Porcentagem 6" xfId="122" xr:uid="{00000000-0005-0000-0000-000082000000}"/>
    <cellStyle name="Premissas" xfId="22" xr:uid="{00000000-0005-0000-0000-000083000000}"/>
    <cellStyle name="Projeções" xfId="23" xr:uid="{00000000-0005-0000-0000-000084000000}"/>
    <cellStyle name="Separador de milhares 2" xfId="6" xr:uid="{00000000-0005-0000-0000-000085000000}"/>
    <cellStyle name="Separador de milhares 2 2" xfId="27" xr:uid="{00000000-0005-0000-0000-000086000000}"/>
    <cellStyle name="Separador de milhares 2 2 2" xfId="35" xr:uid="{00000000-0005-0000-0000-000087000000}"/>
    <cellStyle name="Separador de milhares 2 2 2 2" xfId="48" xr:uid="{00000000-0005-0000-0000-000088000000}"/>
    <cellStyle name="Separador de milhares 2 2 2 2 2" xfId="91" xr:uid="{00000000-0005-0000-0000-000089000000}"/>
    <cellStyle name="Separador de milhares 2 2 2 2 3" xfId="150" xr:uid="{00000000-0005-0000-0000-00008A000000}"/>
    <cellStyle name="Separador de milhares 2 2 2 3" xfId="90" xr:uid="{00000000-0005-0000-0000-00008B000000}"/>
    <cellStyle name="Separador de milhares 2 2 2 4" xfId="149" xr:uid="{00000000-0005-0000-0000-00008C000000}"/>
    <cellStyle name="Separador de milhares 2 2 3" xfId="47" xr:uid="{00000000-0005-0000-0000-00008D000000}"/>
    <cellStyle name="Separador de milhares 2 2 3 2" xfId="92" xr:uid="{00000000-0005-0000-0000-00008E000000}"/>
    <cellStyle name="Separador de milhares 2 2 3 3" xfId="151" xr:uid="{00000000-0005-0000-0000-00008F000000}"/>
    <cellStyle name="Separador de milhares 2 2 4" xfId="89" xr:uid="{00000000-0005-0000-0000-000090000000}"/>
    <cellStyle name="Separador de milhares 2 2 5" xfId="148" xr:uid="{00000000-0005-0000-0000-000091000000}"/>
    <cellStyle name="Separador de milhares 2 3" xfId="30" xr:uid="{00000000-0005-0000-0000-000092000000}"/>
    <cellStyle name="Separador de milhares 2 3 2" xfId="49" xr:uid="{00000000-0005-0000-0000-000093000000}"/>
    <cellStyle name="Separador de milhares 2 3 2 2" xfId="94" xr:uid="{00000000-0005-0000-0000-000094000000}"/>
    <cellStyle name="Separador de milhares 2 3 2 3" xfId="153" xr:uid="{00000000-0005-0000-0000-000095000000}"/>
    <cellStyle name="Separador de milhares 2 3 3" xfId="93" xr:uid="{00000000-0005-0000-0000-000096000000}"/>
    <cellStyle name="Separador de milhares 2 3 4" xfId="152" xr:uid="{00000000-0005-0000-0000-000097000000}"/>
    <cellStyle name="Separador de milhares 2 4" xfId="46" xr:uid="{00000000-0005-0000-0000-000098000000}"/>
    <cellStyle name="Separador de milhares 2 4 2" xfId="95" xr:uid="{00000000-0005-0000-0000-000099000000}"/>
    <cellStyle name="Separador de milhares 2 4 3" xfId="154" xr:uid="{00000000-0005-0000-0000-00009A000000}"/>
    <cellStyle name="Separador de milhares 2 5" xfId="88" xr:uid="{00000000-0005-0000-0000-00009B000000}"/>
    <cellStyle name="Separador de milhares 2 6" xfId="147" xr:uid="{00000000-0005-0000-0000-00009C000000}"/>
    <cellStyle name="Texto de advertencia" xfId="64" xr:uid="{00000000-0005-0000-0000-00009E000000}"/>
    <cellStyle name="Vírgula" xfId="5" builtinId="3"/>
    <cellStyle name="Vírgula 2" xfId="50" xr:uid="{00000000-0005-0000-0000-0000A0000000}"/>
    <cellStyle name="Vírgula 3" xfId="99" xr:uid="{00000000-0005-0000-0000-0000A1000000}"/>
    <cellStyle name="Vírgula 3 2" xfId="156" xr:uid="{00000000-0005-0000-0000-0000A2000000}"/>
    <cellStyle name="Vírgula 4" xfId="101" xr:uid="{00000000-0005-0000-0000-0000A3000000}"/>
    <cellStyle name="Vírgula 4 2" xfId="157" xr:uid="{00000000-0005-0000-0000-0000A4000000}"/>
    <cellStyle name="Vírgula 5" xfId="109" xr:uid="{00000000-0005-0000-0000-0000A5000000}"/>
  </cellStyles>
  <dxfs count="0"/>
  <tableStyles count="0" defaultTableStyle="TableStyleMedium9" defaultPivotStyle="PivotStyleLight16"/>
  <colors>
    <mruColors>
      <color rgb="FFCCFFFF"/>
      <color rgb="FFFFFF66"/>
      <color rgb="FFFF6699"/>
      <color rgb="FFCCF5F5"/>
      <color rgb="FFE1EACC"/>
      <color rgb="FFCCDCA8"/>
      <color rgb="FFDBE6C4"/>
      <color rgb="FFABF1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47996</xdr:colOff>
      <xdr:row>0</xdr:row>
      <xdr:rowOff>0</xdr:rowOff>
    </xdr:from>
    <xdr:to>
      <xdr:col>2</xdr:col>
      <xdr:colOff>667633</xdr:colOff>
      <xdr:row>5</xdr:row>
      <xdr:rowOff>33071</xdr:rowOff>
    </xdr:to>
    <xdr:pic>
      <xdr:nvPicPr>
        <xdr:cNvPr id="5" name="Imagem 4" descr="Clar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71" y="0"/>
          <a:ext cx="699012" cy="6998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10582</xdr:colOff>
      <xdr:row>0</xdr:row>
      <xdr:rowOff>52920</xdr:rowOff>
    </xdr:from>
    <xdr:to>
      <xdr:col>2</xdr:col>
      <xdr:colOff>657559</xdr:colOff>
      <xdr:row>5</xdr:row>
      <xdr:rowOff>100102</xdr:rowOff>
    </xdr:to>
    <xdr:pic>
      <xdr:nvPicPr>
        <xdr:cNvPr id="2" name="Imagem 1" descr="Claro">
          <a:extLst>
            <a:ext uri="{FF2B5EF4-FFF2-40B4-BE49-F238E27FC236}">
              <a16:creationId xmlns:a16="http://schemas.microsoft.com/office/drawing/2014/main" id="{33ED21D7-EBC5-4F09-A2E8-E20DBA3FBC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2920"/>
          <a:ext cx="699893" cy="7033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>
    <tabColor theme="3"/>
    <pageSetUpPr fitToPage="1"/>
  </sheetPr>
  <dimension ref="B1:HF102"/>
  <sheetViews>
    <sheetView showGridLines="0" tabSelected="1" zoomScale="85" zoomScaleNormal="85" workbookViewId="0">
      <pane xSplit="4" ySplit="11" topLeftCell="P12" activePane="bottomRight" state="frozen"/>
      <selection pane="topRight"/>
      <selection pane="bottomLeft"/>
      <selection pane="bottomRight"/>
    </sheetView>
  </sheetViews>
  <sheetFormatPr defaultColWidth="8.81640625" defaultRowHeight="12.5" outlineLevelCol="1"/>
  <cols>
    <col min="1" max="2" width="1.1796875" style="3" customWidth="1"/>
    <col min="3" max="3" width="44" style="3" customWidth="1"/>
    <col min="4" max="4" width="0.36328125" style="60" customWidth="1"/>
    <col min="5" max="15" width="9" style="3" hidden="1" customWidth="1" outlineLevel="1"/>
    <col min="16" max="16" width="9" style="3" customWidth="1" collapsed="1"/>
    <col min="17" max="17" width="0.36328125" style="60" customWidth="1"/>
    <col min="18" max="28" width="9" style="3" hidden="1" customWidth="1" outlineLevel="1"/>
    <col min="29" max="29" width="9" style="3" customWidth="1" collapsed="1"/>
    <col min="30" max="30" width="0.36328125" style="60" customWidth="1"/>
    <col min="31" max="41" width="9" style="3" hidden="1" customWidth="1" outlineLevel="1"/>
    <col min="42" max="42" width="9" style="3" customWidth="1" collapsed="1"/>
    <col min="43" max="43" width="0.36328125" style="60" customWidth="1"/>
    <col min="44" max="54" width="9" style="3" hidden="1" customWidth="1" outlineLevel="1"/>
    <col min="55" max="55" width="9" style="3" customWidth="1" collapsed="1"/>
    <col min="56" max="56" width="0.36328125" style="60" customWidth="1"/>
    <col min="57" max="67" width="9" style="3" hidden="1" customWidth="1" outlineLevel="1"/>
    <col min="68" max="68" width="9" style="3" customWidth="1" collapsed="1"/>
    <col min="69" max="69" width="0.36328125" style="60" customWidth="1"/>
    <col min="70" max="80" width="9" style="3" hidden="1" customWidth="1" outlineLevel="1"/>
    <col min="81" max="81" width="9.08984375" style="3" customWidth="1" collapsed="1"/>
    <col min="82" max="82" width="0.36328125" style="60" customWidth="1"/>
    <col min="83" max="93" width="9" style="3" hidden="1" customWidth="1" outlineLevel="1"/>
    <col min="94" max="94" width="9" style="3" customWidth="1" collapsed="1"/>
    <col min="95" max="95" width="0.36328125" style="60" customWidth="1"/>
    <col min="96" max="106" width="9" style="3" hidden="1" customWidth="1" outlineLevel="1"/>
    <col min="107" max="107" width="9" style="3" customWidth="1" collapsed="1"/>
    <col min="108" max="108" width="0.36328125" style="60" customWidth="1"/>
    <col min="109" max="119" width="9" style="3" hidden="1" customWidth="1" outlineLevel="1"/>
    <col min="120" max="120" width="9" style="3" customWidth="1" collapsed="1"/>
    <col min="121" max="121" width="0.36328125" style="60" customWidth="1"/>
    <col min="122" max="122" width="9.81640625" style="3" hidden="1" customWidth="1" outlineLevel="1"/>
    <col min="123" max="124" width="8.81640625" style="3" hidden="1" customWidth="1" outlineLevel="1"/>
    <col min="125" max="128" width="9.1796875" style="3" hidden="1" customWidth="1" outlineLevel="1"/>
    <col min="129" max="132" width="8.81640625" style="3" hidden="1" customWidth="1" outlineLevel="1"/>
    <col min="133" max="133" width="8.81640625" style="3" customWidth="1" collapsed="1"/>
    <col min="134" max="134" width="0.36328125" style="60" customWidth="1"/>
    <col min="135" max="145" width="8.81640625" style="3" hidden="1" customWidth="1" outlineLevel="1"/>
    <col min="146" max="146" width="8.81640625" style="3" customWidth="1" collapsed="1"/>
    <col min="147" max="147" width="0.54296875" customWidth="1"/>
    <col min="148" max="158" width="8.81640625" style="3" hidden="1" customWidth="1" outlineLevel="1"/>
    <col min="159" max="159" width="8.81640625" style="3" customWidth="1" collapsed="1"/>
    <col min="160" max="160" width="0.7265625" customWidth="1"/>
    <col min="161" max="170" width="8.81640625" style="3" hidden="1" customWidth="1" outlineLevel="1"/>
    <col min="171" max="171" width="8.984375E-2" style="3" hidden="1" customWidth="1" outlineLevel="1"/>
    <col min="172" max="172" width="8.81640625" style="3" collapsed="1"/>
    <col min="173" max="173" width="0.7265625" customWidth="1"/>
    <col min="174" max="184" width="8.81640625" style="3" hidden="1" customWidth="1" outlineLevel="1"/>
    <col min="185" max="185" width="8.81640625" style="3" collapsed="1"/>
    <col min="186" max="186" width="0.7265625" customWidth="1"/>
    <col min="187" max="197" width="8.81640625" style="3" hidden="1" customWidth="1" outlineLevel="1"/>
    <col min="198" max="198" width="8.81640625" style="3" collapsed="1"/>
    <col min="199" max="199" width="1.54296875" customWidth="1"/>
    <col min="200" max="210" width="8.81640625" hidden="1" customWidth="1"/>
    <col min="211" max="211" width="8.81640625" collapsed="1"/>
    <col min="215" max="16384" width="8.81640625" style="3"/>
  </cols>
  <sheetData>
    <row r="1" spans="2:214" ht="13">
      <c r="C1" s="23" t="s">
        <v>15</v>
      </c>
      <c r="D1" s="59"/>
      <c r="Q1" s="59"/>
      <c r="AA1" s="30"/>
      <c r="AB1" s="30"/>
      <c r="AC1" s="30"/>
      <c r="AD1" s="59"/>
      <c r="AE1" s="30"/>
      <c r="AF1" s="30"/>
      <c r="AG1" s="30"/>
      <c r="AH1" s="30"/>
      <c r="AI1" s="30"/>
      <c r="AJ1" s="30"/>
      <c r="AK1" s="30"/>
      <c r="AL1" s="30"/>
      <c r="AM1" s="30"/>
      <c r="AN1" s="30"/>
      <c r="AQ1" s="59"/>
      <c r="BD1" s="59"/>
      <c r="BQ1" s="59"/>
      <c r="CD1" s="59"/>
      <c r="CQ1" s="59"/>
      <c r="DD1" s="59"/>
      <c r="DQ1" s="59"/>
      <c r="ED1" s="59"/>
    </row>
    <row r="2" spans="2:214" s="23" customFormat="1" ht="13">
      <c r="C2" s="23" t="s">
        <v>15</v>
      </c>
      <c r="D2" s="59"/>
      <c r="I2" s="32"/>
      <c r="J2" s="32"/>
      <c r="K2" s="32"/>
      <c r="L2" s="32"/>
      <c r="M2" s="32"/>
      <c r="N2" s="32"/>
      <c r="O2" s="32"/>
      <c r="P2" s="32"/>
      <c r="Q2" s="59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59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59"/>
      <c r="AR2" s="32"/>
      <c r="AS2" s="32"/>
      <c r="AT2" s="32"/>
      <c r="AU2" s="32"/>
      <c r="AV2" s="32"/>
      <c r="AW2" s="32"/>
      <c r="AX2" s="32"/>
      <c r="AY2" s="32"/>
      <c r="AZ2" s="89"/>
      <c r="BA2" s="32"/>
      <c r="BB2" s="32"/>
      <c r="BC2" s="32"/>
      <c r="BD2" s="59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59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59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59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59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59"/>
      <c r="DR2" s="32"/>
      <c r="DS2" s="32"/>
      <c r="DT2" s="32"/>
      <c r="ED2" s="59"/>
      <c r="FD2"/>
      <c r="FQ2"/>
      <c r="GD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</row>
    <row r="3" spans="2:214" s="1" customFormat="1">
      <c r="C3" s="1" t="s">
        <v>1</v>
      </c>
      <c r="D3" s="6"/>
      <c r="E3" s="31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6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6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6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6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6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6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6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6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6"/>
      <c r="DR3" s="30"/>
      <c r="DS3" s="30"/>
      <c r="DT3" s="30"/>
      <c r="ED3" s="6"/>
      <c r="FD3"/>
      <c r="FQ3"/>
      <c r="GD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</row>
    <row r="4" spans="2:214" s="1" customFormat="1" ht="7" customHeight="1">
      <c r="C4" s="1" t="s">
        <v>2</v>
      </c>
      <c r="D4" s="6"/>
      <c r="E4" s="31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6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6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6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6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6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6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6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6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6"/>
      <c r="DR4" s="30"/>
      <c r="DS4" s="30"/>
      <c r="DT4" s="30"/>
      <c r="ED4" s="6"/>
      <c r="FD4"/>
      <c r="FQ4"/>
      <c r="GD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</row>
    <row r="5" spans="2:214" s="1" customFormat="1" ht="7" customHeight="1">
      <c r="C5" s="1" t="s">
        <v>2</v>
      </c>
      <c r="D5" s="6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6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6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6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6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6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6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6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6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6"/>
      <c r="DR5" s="30"/>
      <c r="DS5" s="30"/>
      <c r="DT5" s="30"/>
      <c r="ED5" s="6"/>
      <c r="FD5"/>
      <c r="FQ5"/>
      <c r="GD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</row>
    <row r="6" spans="2:214" ht="13">
      <c r="B6" s="33"/>
      <c r="C6" s="68" t="s">
        <v>54</v>
      </c>
      <c r="D6" s="21"/>
      <c r="I6" s="30"/>
      <c r="J6" s="30"/>
      <c r="K6" s="30"/>
      <c r="L6" s="30"/>
      <c r="M6" s="30"/>
      <c r="N6" s="30"/>
      <c r="O6" s="30"/>
      <c r="P6" s="30"/>
      <c r="Q6" s="21"/>
      <c r="R6" s="2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1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21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21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21"/>
      <c r="BR6" s="91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21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21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21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21"/>
      <c r="DR6" s="30"/>
      <c r="DS6" s="30"/>
      <c r="DT6" s="30"/>
      <c r="ED6" s="21"/>
    </row>
    <row r="7" spans="2:214" ht="13">
      <c r="B7" s="18"/>
      <c r="C7" s="7" t="s">
        <v>16</v>
      </c>
      <c r="CB7" s="15"/>
      <c r="CC7" s="15"/>
      <c r="ES7" s="92"/>
      <c r="FF7" s="92"/>
      <c r="FS7" s="92"/>
      <c r="GF7" s="92"/>
    </row>
    <row r="8" spans="2:214" s="30" customFormat="1">
      <c r="D8" s="8"/>
      <c r="Q8" s="8"/>
      <c r="AD8" s="8"/>
      <c r="AQ8" s="8"/>
      <c r="BD8" s="8"/>
      <c r="BQ8" s="8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8"/>
      <c r="CQ8" s="8"/>
      <c r="DD8" s="8"/>
      <c r="DQ8" s="8"/>
      <c r="ED8" s="8"/>
      <c r="FD8"/>
      <c r="FQ8"/>
      <c r="GD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</row>
    <row r="9" spans="2:214" s="30" customFormat="1" hidden="1">
      <c r="D9" s="8"/>
      <c r="E9" s="30">
        <v>1</v>
      </c>
      <c r="F9" s="30">
        <v>1</v>
      </c>
      <c r="G9" s="30">
        <v>1</v>
      </c>
      <c r="H9" s="30">
        <v>1</v>
      </c>
      <c r="I9" s="30">
        <v>1</v>
      </c>
      <c r="J9" s="30">
        <v>1</v>
      </c>
      <c r="K9" s="30">
        <v>1</v>
      </c>
      <c r="L9" s="30">
        <v>1</v>
      </c>
      <c r="M9" s="30">
        <v>1</v>
      </c>
      <c r="N9" s="30">
        <v>1</v>
      </c>
      <c r="O9" s="30">
        <v>1</v>
      </c>
      <c r="P9" s="30">
        <v>1</v>
      </c>
      <c r="Q9" s="8"/>
      <c r="R9" s="30">
        <v>1</v>
      </c>
      <c r="S9" s="30">
        <v>1</v>
      </c>
      <c r="T9" s="30">
        <v>1</v>
      </c>
      <c r="U9" s="30">
        <v>1</v>
      </c>
      <c r="V9" s="30">
        <v>1</v>
      </c>
      <c r="W9" s="30">
        <v>1</v>
      </c>
      <c r="X9" s="30">
        <v>1</v>
      </c>
      <c r="Y9" s="30">
        <v>1</v>
      </c>
      <c r="Z9" s="30">
        <v>1</v>
      </c>
      <c r="AA9" s="30">
        <v>1</v>
      </c>
      <c r="AB9" s="30">
        <v>1</v>
      </c>
      <c r="AC9" s="30">
        <v>1</v>
      </c>
      <c r="AD9" s="8"/>
      <c r="AE9" s="30">
        <v>1</v>
      </c>
      <c r="AF9" s="30">
        <v>1</v>
      </c>
      <c r="AG9" s="30">
        <v>1</v>
      </c>
      <c r="AH9" s="30">
        <v>1</v>
      </c>
      <c r="AI9" s="30">
        <v>1</v>
      </c>
      <c r="AJ9" s="30">
        <v>1</v>
      </c>
      <c r="AK9" s="30">
        <v>1</v>
      </c>
      <c r="AL9" s="30">
        <v>1</v>
      </c>
      <c r="AM9" s="30">
        <v>1</v>
      </c>
      <c r="AN9" s="30">
        <v>1</v>
      </c>
      <c r="AO9" s="30">
        <v>1</v>
      </c>
      <c r="AP9" s="30">
        <v>1</v>
      </c>
      <c r="AQ9" s="8"/>
      <c r="AR9" s="30">
        <v>1</v>
      </c>
      <c r="AS9" s="30">
        <v>1</v>
      </c>
      <c r="AT9" s="30">
        <v>1</v>
      </c>
      <c r="AU9" s="30">
        <v>1</v>
      </c>
      <c r="AV9" s="30">
        <v>1</v>
      </c>
      <c r="AW9" s="30">
        <v>1</v>
      </c>
      <c r="AX9" s="30">
        <v>1</v>
      </c>
      <c r="AY9" s="30">
        <v>1</v>
      </c>
      <c r="AZ9" s="30">
        <v>1</v>
      </c>
      <c r="BA9" s="30">
        <v>1</v>
      </c>
      <c r="BB9" s="30">
        <v>1</v>
      </c>
      <c r="BC9" s="30">
        <v>1</v>
      </c>
      <c r="BD9" s="8"/>
      <c r="BE9" s="30">
        <v>1</v>
      </c>
      <c r="BF9" s="30">
        <v>1</v>
      </c>
      <c r="BG9" s="30">
        <v>1</v>
      </c>
      <c r="BH9" s="30">
        <v>1</v>
      </c>
      <c r="BI9" s="30">
        <v>1</v>
      </c>
      <c r="BJ9" s="30">
        <v>1</v>
      </c>
      <c r="BK9" s="30">
        <v>1</v>
      </c>
      <c r="BL9" s="30">
        <v>1</v>
      </c>
      <c r="BM9" s="30">
        <v>1</v>
      </c>
      <c r="BN9" s="30">
        <v>1</v>
      </c>
      <c r="BO9" s="30">
        <v>1</v>
      </c>
      <c r="BP9" s="30">
        <v>1</v>
      </c>
      <c r="BQ9" s="8"/>
      <c r="BR9" s="30">
        <v>1</v>
      </c>
      <c r="BS9" s="30">
        <v>1</v>
      </c>
      <c r="BT9" s="30">
        <v>1</v>
      </c>
      <c r="BU9" s="30">
        <v>1</v>
      </c>
      <c r="BV9" s="30">
        <v>1</v>
      </c>
      <c r="BW9" s="30">
        <v>1</v>
      </c>
      <c r="BX9" s="30">
        <v>1</v>
      </c>
      <c r="BY9" s="30">
        <v>1</v>
      </c>
      <c r="BZ9" s="30">
        <v>1</v>
      </c>
      <c r="CA9" s="30">
        <v>1</v>
      </c>
      <c r="CB9" s="30">
        <v>1</v>
      </c>
      <c r="CC9" s="30">
        <v>1</v>
      </c>
      <c r="CD9" s="8"/>
      <c r="CE9" s="30">
        <v>1</v>
      </c>
      <c r="CF9" s="30">
        <v>1</v>
      </c>
      <c r="CG9" s="30">
        <v>1</v>
      </c>
      <c r="CH9" s="30">
        <v>1</v>
      </c>
      <c r="CI9" s="30">
        <v>1</v>
      </c>
      <c r="CJ9" s="30">
        <v>1</v>
      </c>
      <c r="CK9" s="30">
        <v>1</v>
      </c>
      <c r="CL9" s="30">
        <v>1</v>
      </c>
      <c r="CM9" s="30">
        <v>1</v>
      </c>
      <c r="CN9" s="30">
        <v>1</v>
      </c>
      <c r="CO9" s="30">
        <v>1</v>
      </c>
      <c r="CP9" s="30">
        <v>1</v>
      </c>
      <c r="CQ9" s="8"/>
      <c r="CR9" s="30">
        <v>1</v>
      </c>
      <c r="CS9" s="30">
        <v>1</v>
      </c>
      <c r="CT9" s="30">
        <v>1</v>
      </c>
      <c r="CU9" s="30">
        <v>1</v>
      </c>
      <c r="CV9" s="30">
        <v>1</v>
      </c>
      <c r="CW9" s="30">
        <v>1</v>
      </c>
      <c r="CX9" s="30">
        <v>1</v>
      </c>
      <c r="CY9" s="30">
        <v>1</v>
      </c>
      <c r="CZ9" s="30">
        <v>1</v>
      </c>
      <c r="DA9" s="30">
        <v>1</v>
      </c>
      <c r="DB9" s="30">
        <v>1</v>
      </c>
      <c r="DC9" s="30">
        <v>1</v>
      </c>
      <c r="DD9" s="8"/>
      <c r="DE9" s="30">
        <v>1</v>
      </c>
      <c r="DF9" s="30">
        <v>1</v>
      </c>
      <c r="DG9" s="30">
        <v>1</v>
      </c>
      <c r="DH9" s="30">
        <v>1</v>
      </c>
      <c r="DI9" s="30">
        <v>1</v>
      </c>
      <c r="DJ9" s="30">
        <v>1</v>
      </c>
      <c r="DK9" s="30">
        <v>1</v>
      </c>
      <c r="DL9" s="30">
        <v>1</v>
      </c>
      <c r="DM9" s="30">
        <v>1</v>
      </c>
      <c r="DN9" s="30">
        <v>1</v>
      </c>
      <c r="DO9" s="30">
        <v>1</v>
      </c>
      <c r="DP9" s="30">
        <v>1</v>
      </c>
      <c r="DQ9" s="8"/>
      <c r="DR9" s="30">
        <v>1</v>
      </c>
      <c r="DS9" s="30">
        <v>1</v>
      </c>
      <c r="DT9" s="30">
        <v>1</v>
      </c>
      <c r="DU9" s="30">
        <v>1</v>
      </c>
      <c r="DV9" s="30">
        <v>1</v>
      </c>
      <c r="DW9" s="30">
        <v>1</v>
      </c>
      <c r="DX9" s="30">
        <v>1</v>
      </c>
      <c r="DY9" s="30">
        <v>1</v>
      </c>
      <c r="DZ9" s="30">
        <v>1</v>
      </c>
      <c r="EA9" s="30">
        <v>1</v>
      </c>
      <c r="EB9" s="30">
        <v>1</v>
      </c>
      <c r="EC9" s="30">
        <v>1</v>
      </c>
      <c r="ED9" s="8"/>
      <c r="EE9" s="30">
        <v>1</v>
      </c>
      <c r="EF9" s="30">
        <v>1</v>
      </c>
      <c r="EG9" s="30">
        <v>1</v>
      </c>
      <c r="EH9" s="30">
        <v>1</v>
      </c>
      <c r="EI9" s="30">
        <v>1</v>
      </c>
      <c r="EJ9" s="30">
        <v>1</v>
      </c>
      <c r="EK9" s="30">
        <v>1</v>
      </c>
      <c r="EL9" s="30">
        <v>1</v>
      </c>
      <c r="EM9" s="30">
        <v>1</v>
      </c>
      <c r="EN9" s="30">
        <v>1</v>
      </c>
      <c r="EO9" s="30">
        <v>1</v>
      </c>
      <c r="EP9" s="30">
        <v>1</v>
      </c>
      <c r="ER9" s="30">
        <v>1</v>
      </c>
      <c r="ES9" s="30">
        <v>1</v>
      </c>
      <c r="ET9" s="30">
        <v>1</v>
      </c>
      <c r="EU9" s="30">
        <v>1</v>
      </c>
      <c r="EV9" s="30">
        <v>1</v>
      </c>
      <c r="EW9" s="30">
        <v>1</v>
      </c>
      <c r="EX9" s="30">
        <v>1</v>
      </c>
      <c r="EY9" s="30">
        <v>1</v>
      </c>
      <c r="EZ9" s="30">
        <v>1</v>
      </c>
      <c r="FA9" s="30">
        <v>1</v>
      </c>
      <c r="FB9" s="30">
        <v>1</v>
      </c>
      <c r="FC9" s="30">
        <v>1</v>
      </c>
      <c r="FD9"/>
      <c r="FE9" s="30">
        <v>1</v>
      </c>
      <c r="FF9" s="30">
        <v>1</v>
      </c>
      <c r="FG9" s="30">
        <v>1</v>
      </c>
      <c r="FH9" s="30">
        <v>1</v>
      </c>
      <c r="FI9" s="30">
        <v>1</v>
      </c>
      <c r="FJ9" s="30">
        <v>1</v>
      </c>
      <c r="FK9" s="30">
        <v>1</v>
      </c>
      <c r="FL9" s="30">
        <v>1</v>
      </c>
      <c r="FM9" s="30">
        <v>1</v>
      </c>
      <c r="FN9" s="30">
        <v>1</v>
      </c>
      <c r="FO9" s="30">
        <v>1</v>
      </c>
      <c r="FP9" s="30">
        <v>1</v>
      </c>
      <c r="FQ9"/>
      <c r="FR9" s="30">
        <v>1</v>
      </c>
      <c r="FS9" s="30">
        <v>1</v>
      </c>
      <c r="FT9" s="30">
        <v>1</v>
      </c>
      <c r="FU9" s="30">
        <v>1</v>
      </c>
      <c r="FV9" s="30">
        <v>1</v>
      </c>
      <c r="FW9" s="30">
        <v>1</v>
      </c>
      <c r="FX9" s="30">
        <v>1</v>
      </c>
      <c r="FY9" s="30">
        <v>1</v>
      </c>
      <c r="FZ9" s="30">
        <v>1</v>
      </c>
      <c r="GA9" s="30">
        <v>1</v>
      </c>
      <c r="GB9" s="30">
        <v>1</v>
      </c>
      <c r="GC9" s="30">
        <v>1</v>
      </c>
      <c r="GD9"/>
      <c r="GE9" s="30">
        <v>1</v>
      </c>
      <c r="GF9" s="30">
        <v>1</v>
      </c>
      <c r="GG9" s="30">
        <v>1</v>
      </c>
      <c r="GH9" s="30">
        <v>1</v>
      </c>
      <c r="GI9" s="30">
        <v>1</v>
      </c>
      <c r="GJ9" s="30">
        <v>1</v>
      </c>
      <c r="GK9" s="30">
        <v>1</v>
      </c>
      <c r="GL9" s="30">
        <v>1</v>
      </c>
      <c r="GM9" s="30">
        <v>1</v>
      </c>
      <c r="GN9" s="30">
        <v>1</v>
      </c>
      <c r="GO9" s="30">
        <v>1</v>
      </c>
      <c r="GP9" s="30">
        <v>1</v>
      </c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</row>
    <row r="10" spans="2:214" s="30" customFormat="1" hidden="1">
      <c r="C10" s="30" t="s">
        <v>17</v>
      </c>
      <c r="D10" s="8"/>
      <c r="E10" s="30">
        <v>30</v>
      </c>
      <c r="F10" s="30">
        <v>30</v>
      </c>
      <c r="G10" s="30">
        <v>30</v>
      </c>
      <c r="H10" s="30">
        <v>30</v>
      </c>
      <c r="I10" s="30">
        <v>30</v>
      </c>
      <c r="J10" s="30">
        <v>30</v>
      </c>
      <c r="K10" s="30">
        <v>30</v>
      </c>
      <c r="L10" s="30">
        <v>30</v>
      </c>
      <c r="M10" s="30">
        <v>30</v>
      </c>
      <c r="N10" s="30">
        <v>30</v>
      </c>
      <c r="O10" s="30">
        <v>30</v>
      </c>
      <c r="P10" s="30">
        <v>30</v>
      </c>
      <c r="Q10" s="8"/>
      <c r="R10" s="30">
        <v>30</v>
      </c>
      <c r="S10" s="30">
        <v>30</v>
      </c>
      <c r="T10" s="30">
        <v>30</v>
      </c>
      <c r="U10" s="30">
        <v>30</v>
      </c>
      <c r="V10" s="30">
        <v>30</v>
      </c>
      <c r="W10" s="30">
        <v>30</v>
      </c>
      <c r="X10" s="30">
        <v>30</v>
      </c>
      <c r="Y10" s="30">
        <v>30</v>
      </c>
      <c r="Z10" s="30">
        <v>30</v>
      </c>
      <c r="AA10" s="30">
        <v>30</v>
      </c>
      <c r="AB10" s="30">
        <v>30</v>
      </c>
      <c r="AC10" s="30">
        <v>30</v>
      </c>
      <c r="AD10" s="8"/>
      <c r="AE10" s="30">
        <v>30</v>
      </c>
      <c r="AF10" s="30">
        <v>30</v>
      </c>
      <c r="AG10" s="30">
        <v>30</v>
      </c>
      <c r="AH10" s="30">
        <v>30</v>
      </c>
      <c r="AI10" s="30">
        <v>30</v>
      </c>
      <c r="AJ10" s="30">
        <v>30</v>
      </c>
      <c r="AK10" s="30">
        <v>30</v>
      </c>
      <c r="AL10" s="30">
        <v>30</v>
      </c>
      <c r="AM10" s="30">
        <v>30</v>
      </c>
      <c r="AN10" s="30">
        <v>30</v>
      </c>
      <c r="AO10" s="30">
        <v>30</v>
      </c>
      <c r="AP10" s="30">
        <v>30</v>
      </c>
      <c r="AQ10" s="8"/>
      <c r="AR10" s="30">
        <v>30</v>
      </c>
      <c r="AS10" s="30">
        <v>30</v>
      </c>
      <c r="AT10" s="30">
        <v>30</v>
      </c>
      <c r="AU10" s="30">
        <v>30</v>
      </c>
      <c r="AV10" s="30">
        <v>30</v>
      </c>
      <c r="AW10" s="30">
        <v>30</v>
      </c>
      <c r="AX10" s="30">
        <v>30</v>
      </c>
      <c r="AY10" s="30">
        <v>30</v>
      </c>
      <c r="AZ10" s="30">
        <v>30</v>
      </c>
      <c r="BA10" s="30">
        <v>30</v>
      </c>
      <c r="BB10" s="30">
        <v>30</v>
      </c>
      <c r="BC10" s="30">
        <v>30</v>
      </c>
      <c r="BD10" s="8"/>
      <c r="BE10" s="30">
        <v>30</v>
      </c>
      <c r="BF10" s="30">
        <v>30</v>
      </c>
      <c r="BG10" s="30">
        <v>30</v>
      </c>
      <c r="BH10" s="30">
        <v>30</v>
      </c>
      <c r="BI10" s="30">
        <v>30</v>
      </c>
      <c r="BJ10" s="30">
        <v>30</v>
      </c>
      <c r="BK10" s="30">
        <v>30</v>
      </c>
      <c r="BL10" s="30">
        <v>30</v>
      </c>
      <c r="BM10" s="30">
        <v>30</v>
      </c>
      <c r="BN10" s="30">
        <v>30</v>
      </c>
      <c r="BO10" s="30">
        <v>30</v>
      </c>
      <c r="BP10" s="30">
        <v>30</v>
      </c>
      <c r="BQ10" s="8"/>
      <c r="BR10" s="30">
        <v>30</v>
      </c>
      <c r="BS10" s="30">
        <v>30</v>
      </c>
      <c r="BT10" s="30">
        <v>30</v>
      </c>
      <c r="BU10" s="30">
        <v>30</v>
      </c>
      <c r="BV10" s="30">
        <v>30</v>
      </c>
      <c r="BW10" s="30">
        <v>30</v>
      </c>
      <c r="BX10" s="30">
        <v>30</v>
      </c>
      <c r="BY10" s="30">
        <v>30</v>
      </c>
      <c r="BZ10" s="30">
        <v>30</v>
      </c>
      <c r="CA10" s="30">
        <v>30</v>
      </c>
      <c r="CB10" s="30">
        <v>30</v>
      </c>
      <c r="CC10" s="30">
        <v>30</v>
      </c>
      <c r="CD10" s="8"/>
      <c r="CE10" s="30">
        <v>30</v>
      </c>
      <c r="CF10" s="30">
        <v>30</v>
      </c>
      <c r="CG10" s="30">
        <v>30</v>
      </c>
      <c r="CH10" s="30">
        <v>30</v>
      </c>
      <c r="CI10" s="30">
        <v>30</v>
      </c>
      <c r="CJ10" s="30">
        <v>30</v>
      </c>
      <c r="CK10" s="30">
        <v>30</v>
      </c>
      <c r="CL10" s="30">
        <v>30</v>
      </c>
      <c r="CM10" s="30">
        <v>30</v>
      </c>
      <c r="CN10" s="30">
        <v>30</v>
      </c>
      <c r="CO10" s="30">
        <v>30</v>
      </c>
      <c r="CP10" s="30">
        <v>30</v>
      </c>
      <c r="CQ10" s="8"/>
      <c r="CR10" s="30">
        <v>30</v>
      </c>
      <c r="CS10" s="30">
        <v>30</v>
      </c>
      <c r="CT10" s="30">
        <v>30</v>
      </c>
      <c r="CU10" s="30">
        <v>30</v>
      </c>
      <c r="CV10" s="30">
        <v>30</v>
      </c>
      <c r="CW10" s="30">
        <v>30</v>
      </c>
      <c r="CX10" s="30">
        <v>30</v>
      </c>
      <c r="CY10" s="30">
        <v>30</v>
      </c>
      <c r="CZ10" s="30">
        <v>30</v>
      </c>
      <c r="DA10" s="30">
        <v>30</v>
      </c>
      <c r="DB10" s="30">
        <v>30</v>
      </c>
      <c r="DC10" s="30">
        <v>30</v>
      </c>
      <c r="DD10" s="8"/>
      <c r="DE10" s="30">
        <v>30</v>
      </c>
      <c r="DF10" s="30">
        <v>30</v>
      </c>
      <c r="DG10" s="30">
        <v>30</v>
      </c>
      <c r="DH10" s="30">
        <v>30</v>
      </c>
      <c r="DI10" s="30">
        <v>30</v>
      </c>
      <c r="DJ10" s="30">
        <v>30</v>
      </c>
      <c r="DK10" s="30">
        <v>30</v>
      </c>
      <c r="DL10" s="30">
        <v>30</v>
      </c>
      <c r="DM10" s="30">
        <v>30</v>
      </c>
      <c r="DN10" s="30">
        <v>30</v>
      </c>
      <c r="DO10" s="30">
        <v>30</v>
      </c>
      <c r="DP10" s="30">
        <v>30</v>
      </c>
      <c r="DQ10" s="8"/>
      <c r="DR10" s="30">
        <v>30</v>
      </c>
      <c r="DS10" s="30">
        <v>30</v>
      </c>
      <c r="DT10" s="30">
        <v>30</v>
      </c>
      <c r="DU10" s="30">
        <v>30</v>
      </c>
      <c r="DV10" s="30">
        <v>30</v>
      </c>
      <c r="DW10" s="30">
        <v>30</v>
      </c>
      <c r="DX10" s="30">
        <v>30</v>
      </c>
      <c r="DY10" s="30">
        <v>30</v>
      </c>
      <c r="DZ10" s="30">
        <v>30</v>
      </c>
      <c r="EA10" s="30">
        <v>30</v>
      </c>
      <c r="EB10" s="30">
        <v>30</v>
      </c>
      <c r="EC10" s="30">
        <v>30</v>
      </c>
      <c r="ED10" s="8"/>
      <c r="EE10" s="30">
        <v>30</v>
      </c>
      <c r="EF10" s="30">
        <v>30</v>
      </c>
      <c r="EG10" s="30">
        <v>30</v>
      </c>
      <c r="EH10" s="30">
        <v>30</v>
      </c>
      <c r="EI10" s="30">
        <v>30</v>
      </c>
      <c r="EJ10" s="30">
        <v>30</v>
      </c>
      <c r="EK10" s="30">
        <v>30</v>
      </c>
      <c r="EL10" s="30">
        <v>30</v>
      </c>
      <c r="EM10" s="30">
        <v>30</v>
      </c>
      <c r="EN10" s="30">
        <v>30</v>
      </c>
      <c r="EO10" s="30">
        <v>30</v>
      </c>
      <c r="EP10" s="30">
        <v>30</v>
      </c>
      <c r="ER10" s="30">
        <v>30</v>
      </c>
      <c r="ES10" s="30">
        <v>30</v>
      </c>
      <c r="ET10" s="30">
        <v>30</v>
      </c>
      <c r="EU10" s="30">
        <v>30</v>
      </c>
      <c r="EV10" s="30">
        <v>30</v>
      </c>
      <c r="EW10" s="30">
        <v>30</v>
      </c>
      <c r="EX10" s="30">
        <v>30</v>
      </c>
      <c r="EY10" s="30">
        <v>30</v>
      </c>
      <c r="EZ10" s="30">
        <v>30</v>
      </c>
      <c r="FA10" s="30">
        <v>30</v>
      </c>
      <c r="FB10" s="30">
        <v>30</v>
      </c>
      <c r="FC10" s="30">
        <v>30</v>
      </c>
      <c r="FD10"/>
      <c r="FE10" s="30">
        <v>30</v>
      </c>
      <c r="FF10" s="30">
        <v>30</v>
      </c>
      <c r="FG10" s="30">
        <v>30</v>
      </c>
      <c r="FH10" s="30">
        <v>30</v>
      </c>
      <c r="FI10" s="30">
        <v>30</v>
      </c>
      <c r="FJ10" s="30">
        <v>30</v>
      </c>
      <c r="FK10" s="30">
        <v>30</v>
      </c>
      <c r="FL10" s="30">
        <v>30</v>
      </c>
      <c r="FM10" s="30">
        <v>30</v>
      </c>
      <c r="FN10" s="30">
        <v>30</v>
      </c>
      <c r="FO10" s="30">
        <v>30</v>
      </c>
      <c r="FP10" s="30">
        <v>30</v>
      </c>
      <c r="FQ10"/>
      <c r="FR10" s="30">
        <v>30</v>
      </c>
      <c r="FS10" s="30">
        <v>30</v>
      </c>
      <c r="FT10" s="30">
        <v>30</v>
      </c>
      <c r="FU10" s="30">
        <v>30</v>
      </c>
      <c r="FV10" s="30">
        <v>30</v>
      </c>
      <c r="FW10" s="30">
        <v>30</v>
      </c>
      <c r="FX10" s="30">
        <v>30</v>
      </c>
      <c r="FY10" s="30">
        <v>30</v>
      </c>
      <c r="FZ10" s="30">
        <v>30</v>
      </c>
      <c r="GA10" s="30">
        <v>30</v>
      </c>
      <c r="GB10" s="30">
        <v>30</v>
      </c>
      <c r="GC10" s="30">
        <v>30</v>
      </c>
      <c r="GD10"/>
      <c r="GE10" s="30">
        <v>30</v>
      </c>
      <c r="GF10" s="30">
        <v>30</v>
      </c>
      <c r="GG10" s="30">
        <v>30</v>
      </c>
      <c r="GH10" s="30">
        <v>30</v>
      </c>
      <c r="GI10" s="30">
        <v>30</v>
      </c>
      <c r="GJ10" s="30">
        <v>30</v>
      </c>
      <c r="GK10" s="30">
        <v>30</v>
      </c>
      <c r="GL10" s="30">
        <v>30</v>
      </c>
      <c r="GM10" s="30">
        <v>30</v>
      </c>
      <c r="GN10" s="30">
        <v>30</v>
      </c>
      <c r="GO10" s="30">
        <v>30</v>
      </c>
      <c r="GP10" s="30">
        <v>30</v>
      </c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</row>
    <row r="11" spans="2:214" s="29" customFormat="1" ht="16" customHeight="1">
      <c r="B11" s="54"/>
      <c r="C11" s="55" t="s">
        <v>18</v>
      </c>
      <c r="D11" s="61"/>
      <c r="E11" s="56">
        <v>43861</v>
      </c>
      <c r="F11" s="56">
        <f t="shared" ref="F11:AC11" si="0">EOMONTH(E11,1)</f>
        <v>43890</v>
      </c>
      <c r="G11" s="56">
        <f t="shared" si="0"/>
        <v>43921</v>
      </c>
      <c r="H11" s="56">
        <f t="shared" si="0"/>
        <v>43951</v>
      </c>
      <c r="I11" s="56">
        <f t="shared" si="0"/>
        <v>43982</v>
      </c>
      <c r="J11" s="56">
        <f t="shared" si="0"/>
        <v>44012</v>
      </c>
      <c r="K11" s="56">
        <f t="shared" si="0"/>
        <v>44043</v>
      </c>
      <c r="L11" s="56">
        <f t="shared" si="0"/>
        <v>44074</v>
      </c>
      <c r="M11" s="56">
        <f t="shared" si="0"/>
        <v>44104</v>
      </c>
      <c r="N11" s="56">
        <f t="shared" si="0"/>
        <v>44135</v>
      </c>
      <c r="O11" s="56">
        <f t="shared" si="0"/>
        <v>44165</v>
      </c>
      <c r="P11" s="56">
        <f t="shared" si="0"/>
        <v>44196</v>
      </c>
      <c r="Q11" s="61"/>
      <c r="R11" s="56">
        <f>EOMONTH(P11,1)</f>
        <v>44227</v>
      </c>
      <c r="S11" s="56">
        <f t="shared" si="0"/>
        <v>44255</v>
      </c>
      <c r="T11" s="56">
        <f t="shared" si="0"/>
        <v>44286</v>
      </c>
      <c r="U11" s="56">
        <f t="shared" si="0"/>
        <v>44316</v>
      </c>
      <c r="V11" s="56">
        <f t="shared" si="0"/>
        <v>44347</v>
      </c>
      <c r="W11" s="56">
        <f t="shared" si="0"/>
        <v>44377</v>
      </c>
      <c r="X11" s="56">
        <f t="shared" si="0"/>
        <v>44408</v>
      </c>
      <c r="Y11" s="56">
        <f t="shared" si="0"/>
        <v>44439</v>
      </c>
      <c r="Z11" s="56">
        <f t="shared" si="0"/>
        <v>44469</v>
      </c>
      <c r="AA11" s="56">
        <f t="shared" si="0"/>
        <v>44500</v>
      </c>
      <c r="AB11" s="56">
        <f t="shared" si="0"/>
        <v>44530</v>
      </c>
      <c r="AC11" s="56">
        <f t="shared" si="0"/>
        <v>44561</v>
      </c>
      <c r="AD11" s="61"/>
      <c r="AE11" s="56">
        <f>EOMONTH(AC11,1)</f>
        <v>44592</v>
      </c>
      <c r="AF11" s="56">
        <f t="shared" ref="AF11:AP11" si="1">EOMONTH(AE11,1)</f>
        <v>44620</v>
      </c>
      <c r="AG11" s="56">
        <f t="shared" si="1"/>
        <v>44651</v>
      </c>
      <c r="AH11" s="56">
        <f t="shared" si="1"/>
        <v>44681</v>
      </c>
      <c r="AI11" s="56">
        <f t="shared" si="1"/>
        <v>44712</v>
      </c>
      <c r="AJ11" s="56">
        <f t="shared" si="1"/>
        <v>44742</v>
      </c>
      <c r="AK11" s="56">
        <f t="shared" si="1"/>
        <v>44773</v>
      </c>
      <c r="AL11" s="56">
        <f t="shared" si="1"/>
        <v>44804</v>
      </c>
      <c r="AM11" s="56">
        <f t="shared" si="1"/>
        <v>44834</v>
      </c>
      <c r="AN11" s="56">
        <f t="shared" si="1"/>
        <v>44865</v>
      </c>
      <c r="AO11" s="56">
        <f t="shared" si="1"/>
        <v>44895</v>
      </c>
      <c r="AP11" s="56">
        <f t="shared" si="1"/>
        <v>44926</v>
      </c>
      <c r="AQ11" s="61"/>
      <c r="AR11" s="56">
        <f>EOMONTH(AP11,1)</f>
        <v>44957</v>
      </c>
      <c r="AS11" s="56">
        <f t="shared" ref="AS11:BY11" si="2">EOMONTH(AR11,1)</f>
        <v>44985</v>
      </c>
      <c r="AT11" s="56">
        <f t="shared" si="2"/>
        <v>45016</v>
      </c>
      <c r="AU11" s="56">
        <f t="shared" si="2"/>
        <v>45046</v>
      </c>
      <c r="AV11" s="56">
        <f t="shared" si="2"/>
        <v>45077</v>
      </c>
      <c r="AW11" s="56">
        <f t="shared" si="2"/>
        <v>45107</v>
      </c>
      <c r="AX11" s="56">
        <f t="shared" si="2"/>
        <v>45138</v>
      </c>
      <c r="AY11" s="56">
        <f t="shared" si="2"/>
        <v>45169</v>
      </c>
      <c r="AZ11" s="56">
        <f t="shared" si="2"/>
        <v>45199</v>
      </c>
      <c r="BA11" s="56">
        <f t="shared" si="2"/>
        <v>45230</v>
      </c>
      <c r="BB11" s="56">
        <f t="shared" si="2"/>
        <v>45260</v>
      </c>
      <c r="BC11" s="56">
        <f t="shared" si="2"/>
        <v>45291</v>
      </c>
      <c r="BD11" s="61"/>
      <c r="BE11" s="56">
        <f>EOMONTH(BC11,1)</f>
        <v>45322</v>
      </c>
      <c r="BF11" s="56">
        <f t="shared" si="2"/>
        <v>45351</v>
      </c>
      <c r="BG11" s="56">
        <f t="shared" si="2"/>
        <v>45382</v>
      </c>
      <c r="BH11" s="56">
        <f t="shared" si="2"/>
        <v>45412</v>
      </c>
      <c r="BI11" s="56">
        <f t="shared" si="2"/>
        <v>45443</v>
      </c>
      <c r="BJ11" s="56">
        <f t="shared" si="2"/>
        <v>45473</v>
      </c>
      <c r="BK11" s="56">
        <f t="shared" si="2"/>
        <v>45504</v>
      </c>
      <c r="BL11" s="56">
        <f t="shared" si="2"/>
        <v>45535</v>
      </c>
      <c r="BM11" s="56">
        <f t="shared" si="2"/>
        <v>45565</v>
      </c>
      <c r="BN11" s="56">
        <f t="shared" si="2"/>
        <v>45596</v>
      </c>
      <c r="BO11" s="56">
        <f t="shared" si="2"/>
        <v>45626</v>
      </c>
      <c r="BP11" s="56">
        <f t="shared" si="2"/>
        <v>45657</v>
      </c>
      <c r="BQ11" s="61"/>
      <c r="BR11" s="56">
        <f>EOMONTH(BP11,1)</f>
        <v>45688</v>
      </c>
      <c r="BS11" s="56">
        <f t="shared" si="2"/>
        <v>45716</v>
      </c>
      <c r="BT11" s="56">
        <f t="shared" si="2"/>
        <v>45747</v>
      </c>
      <c r="BU11" s="56">
        <f t="shared" si="2"/>
        <v>45777</v>
      </c>
      <c r="BV11" s="56">
        <f t="shared" si="2"/>
        <v>45808</v>
      </c>
      <c r="BW11" s="56">
        <f t="shared" si="2"/>
        <v>45838</v>
      </c>
      <c r="BX11" s="56">
        <f t="shared" si="2"/>
        <v>45869</v>
      </c>
      <c r="BY11" s="56">
        <f t="shared" si="2"/>
        <v>45900</v>
      </c>
      <c r="BZ11" s="56">
        <f t="shared" ref="BZ11:DH11" si="3">EOMONTH(BY11,1)</f>
        <v>45930</v>
      </c>
      <c r="CA11" s="56">
        <f t="shared" si="3"/>
        <v>45961</v>
      </c>
      <c r="CB11" s="56">
        <f t="shared" si="3"/>
        <v>45991</v>
      </c>
      <c r="CC11" s="56">
        <f t="shared" si="3"/>
        <v>46022</v>
      </c>
      <c r="CD11" s="61"/>
      <c r="CE11" s="56">
        <f>EOMONTH(CC11,1)</f>
        <v>46053</v>
      </c>
      <c r="CF11" s="56">
        <f t="shared" si="3"/>
        <v>46081</v>
      </c>
      <c r="CG11" s="56">
        <f t="shared" si="3"/>
        <v>46112</v>
      </c>
      <c r="CH11" s="56">
        <f t="shared" si="3"/>
        <v>46142</v>
      </c>
      <c r="CI11" s="56">
        <f t="shared" si="3"/>
        <v>46173</v>
      </c>
      <c r="CJ11" s="56">
        <f t="shared" si="3"/>
        <v>46203</v>
      </c>
      <c r="CK11" s="56">
        <f t="shared" si="3"/>
        <v>46234</v>
      </c>
      <c r="CL11" s="56">
        <f t="shared" si="3"/>
        <v>46265</v>
      </c>
      <c r="CM11" s="56">
        <f t="shared" si="3"/>
        <v>46295</v>
      </c>
      <c r="CN11" s="56">
        <f t="shared" si="3"/>
        <v>46326</v>
      </c>
      <c r="CO11" s="56">
        <f t="shared" si="3"/>
        <v>46356</v>
      </c>
      <c r="CP11" s="56">
        <f t="shared" si="3"/>
        <v>46387</v>
      </c>
      <c r="CQ11" s="61"/>
      <c r="CR11" s="56">
        <f>EOMONTH(CP11,1)</f>
        <v>46418</v>
      </c>
      <c r="CS11" s="56">
        <f t="shared" si="3"/>
        <v>46446</v>
      </c>
      <c r="CT11" s="56">
        <f t="shared" si="3"/>
        <v>46477</v>
      </c>
      <c r="CU11" s="56">
        <f t="shared" si="3"/>
        <v>46507</v>
      </c>
      <c r="CV11" s="56">
        <f t="shared" si="3"/>
        <v>46538</v>
      </c>
      <c r="CW11" s="56">
        <f t="shared" si="3"/>
        <v>46568</v>
      </c>
      <c r="CX11" s="56">
        <f t="shared" si="3"/>
        <v>46599</v>
      </c>
      <c r="CY11" s="56">
        <f t="shared" si="3"/>
        <v>46630</v>
      </c>
      <c r="CZ11" s="56">
        <f t="shared" si="3"/>
        <v>46660</v>
      </c>
      <c r="DA11" s="56">
        <f t="shared" si="3"/>
        <v>46691</v>
      </c>
      <c r="DB11" s="56">
        <f t="shared" si="3"/>
        <v>46721</v>
      </c>
      <c r="DC11" s="56">
        <f t="shared" si="3"/>
        <v>46752</v>
      </c>
      <c r="DD11" s="61"/>
      <c r="DE11" s="56">
        <f>EOMONTH(DC11,1)</f>
        <v>46783</v>
      </c>
      <c r="DF11" s="56">
        <f t="shared" si="3"/>
        <v>46812</v>
      </c>
      <c r="DG11" s="56">
        <f t="shared" si="3"/>
        <v>46843</v>
      </c>
      <c r="DH11" s="56">
        <f t="shared" si="3"/>
        <v>46873</v>
      </c>
      <c r="DI11" s="56">
        <f t="shared" ref="DI11:EP11" si="4">EOMONTH(DH11,1)</f>
        <v>46904</v>
      </c>
      <c r="DJ11" s="56">
        <f t="shared" si="4"/>
        <v>46934</v>
      </c>
      <c r="DK11" s="56">
        <f t="shared" si="4"/>
        <v>46965</v>
      </c>
      <c r="DL11" s="56">
        <f t="shared" si="4"/>
        <v>46996</v>
      </c>
      <c r="DM11" s="56">
        <f t="shared" si="4"/>
        <v>47026</v>
      </c>
      <c r="DN11" s="56">
        <f t="shared" si="4"/>
        <v>47057</v>
      </c>
      <c r="DO11" s="56">
        <f t="shared" si="4"/>
        <v>47087</v>
      </c>
      <c r="DP11" s="56">
        <f t="shared" si="4"/>
        <v>47118</v>
      </c>
      <c r="DQ11" s="61"/>
      <c r="DR11" s="56">
        <f>EOMONTH(DP11,1)</f>
        <v>47149</v>
      </c>
      <c r="DS11" s="56">
        <f t="shared" si="4"/>
        <v>47177</v>
      </c>
      <c r="DT11" s="56">
        <f t="shared" si="4"/>
        <v>47208</v>
      </c>
      <c r="DU11" s="56">
        <f t="shared" si="4"/>
        <v>47238</v>
      </c>
      <c r="DV11" s="56">
        <f t="shared" si="4"/>
        <v>47269</v>
      </c>
      <c r="DW11" s="56">
        <f t="shared" si="4"/>
        <v>47299</v>
      </c>
      <c r="DX11" s="56">
        <f t="shared" si="4"/>
        <v>47330</v>
      </c>
      <c r="DY11" s="56">
        <f t="shared" si="4"/>
        <v>47361</v>
      </c>
      <c r="DZ11" s="56">
        <f t="shared" si="4"/>
        <v>47391</v>
      </c>
      <c r="EA11" s="56">
        <f t="shared" si="4"/>
        <v>47422</v>
      </c>
      <c r="EB11" s="56">
        <f t="shared" si="4"/>
        <v>47452</v>
      </c>
      <c r="EC11" s="56">
        <f t="shared" si="4"/>
        <v>47483</v>
      </c>
      <c r="ED11" s="61"/>
      <c r="EE11" s="56">
        <f>EOMONTH(EC11,1)</f>
        <v>47514</v>
      </c>
      <c r="EF11" s="56">
        <f t="shared" si="4"/>
        <v>47542</v>
      </c>
      <c r="EG11" s="56">
        <f t="shared" si="4"/>
        <v>47573</v>
      </c>
      <c r="EH11" s="56">
        <f t="shared" si="4"/>
        <v>47603</v>
      </c>
      <c r="EI11" s="56">
        <f t="shared" si="4"/>
        <v>47634</v>
      </c>
      <c r="EJ11" s="56">
        <f t="shared" si="4"/>
        <v>47664</v>
      </c>
      <c r="EK11" s="56">
        <f t="shared" si="4"/>
        <v>47695</v>
      </c>
      <c r="EL11" s="56">
        <f t="shared" si="4"/>
        <v>47726</v>
      </c>
      <c r="EM11" s="56">
        <f t="shared" si="4"/>
        <v>47756</v>
      </c>
      <c r="EN11" s="56">
        <f t="shared" si="4"/>
        <v>47787</v>
      </c>
      <c r="EO11" s="56">
        <f t="shared" si="4"/>
        <v>47817</v>
      </c>
      <c r="EP11" s="56">
        <f t="shared" si="4"/>
        <v>47848</v>
      </c>
      <c r="ER11" s="56">
        <f>EOMONTH(EP11,1)</f>
        <v>47879</v>
      </c>
      <c r="ES11" s="56">
        <f>EOMONTH(ER11,1)</f>
        <v>47907</v>
      </c>
      <c r="ET11" s="56">
        <f t="shared" ref="ET11:FC11" si="5">EOMONTH(ES11,1)</f>
        <v>47938</v>
      </c>
      <c r="EU11" s="56">
        <f t="shared" si="5"/>
        <v>47968</v>
      </c>
      <c r="EV11" s="56">
        <f t="shared" si="5"/>
        <v>47999</v>
      </c>
      <c r="EW11" s="56">
        <f t="shared" si="5"/>
        <v>48029</v>
      </c>
      <c r="EX11" s="56">
        <f t="shared" si="5"/>
        <v>48060</v>
      </c>
      <c r="EY11" s="56">
        <f t="shared" si="5"/>
        <v>48091</v>
      </c>
      <c r="EZ11" s="56">
        <f t="shared" si="5"/>
        <v>48121</v>
      </c>
      <c r="FA11" s="56">
        <f t="shared" si="5"/>
        <v>48152</v>
      </c>
      <c r="FB11" s="56">
        <f t="shared" si="5"/>
        <v>48182</v>
      </c>
      <c r="FC11" s="56">
        <f t="shared" si="5"/>
        <v>48213</v>
      </c>
      <c r="FD11"/>
      <c r="FE11" s="56">
        <f>EOMONTH(FC11,1)</f>
        <v>48244</v>
      </c>
      <c r="FF11" s="56">
        <f>EOMONTH(FE11,1)</f>
        <v>48273</v>
      </c>
      <c r="FG11" s="56">
        <f t="shared" ref="FG11" si="6">EOMONTH(FF11,1)</f>
        <v>48304</v>
      </c>
      <c r="FH11" s="56">
        <f t="shared" ref="FH11" si="7">EOMONTH(FG11,1)</f>
        <v>48334</v>
      </c>
      <c r="FI11" s="56">
        <f t="shared" ref="FI11" si="8">EOMONTH(FH11,1)</f>
        <v>48365</v>
      </c>
      <c r="FJ11" s="56">
        <f t="shared" ref="FJ11" si="9">EOMONTH(FI11,1)</f>
        <v>48395</v>
      </c>
      <c r="FK11" s="56">
        <f t="shared" ref="FK11" si="10">EOMONTH(FJ11,1)</f>
        <v>48426</v>
      </c>
      <c r="FL11" s="56">
        <f t="shared" ref="FL11" si="11">EOMONTH(FK11,1)</f>
        <v>48457</v>
      </c>
      <c r="FM11" s="56">
        <f t="shared" ref="FM11" si="12">EOMONTH(FL11,1)</f>
        <v>48487</v>
      </c>
      <c r="FN11" s="56">
        <f t="shared" ref="FN11" si="13">EOMONTH(FM11,1)</f>
        <v>48518</v>
      </c>
      <c r="FO11" s="56">
        <f t="shared" ref="FO11" si="14">EOMONTH(FN11,1)</f>
        <v>48548</v>
      </c>
      <c r="FP11" s="56">
        <f t="shared" ref="FP11" si="15">EOMONTH(FO11,1)</f>
        <v>48579</v>
      </c>
      <c r="FQ11"/>
      <c r="FR11" s="56">
        <f>EOMONTH(FP11,1)</f>
        <v>48610</v>
      </c>
      <c r="FS11" s="56">
        <f>EOMONTH(FR11,1)</f>
        <v>48638</v>
      </c>
      <c r="FT11" s="56">
        <f t="shared" ref="FT11" si="16">EOMONTH(FS11,1)</f>
        <v>48669</v>
      </c>
      <c r="FU11" s="56">
        <f t="shared" ref="FU11" si="17">EOMONTH(FT11,1)</f>
        <v>48699</v>
      </c>
      <c r="FV11" s="56">
        <f t="shared" ref="FV11" si="18">EOMONTH(FU11,1)</f>
        <v>48730</v>
      </c>
      <c r="FW11" s="56">
        <f t="shared" ref="FW11" si="19">EOMONTH(FV11,1)</f>
        <v>48760</v>
      </c>
      <c r="FX11" s="56">
        <f t="shared" ref="FX11" si="20">EOMONTH(FW11,1)</f>
        <v>48791</v>
      </c>
      <c r="FY11" s="56">
        <f t="shared" ref="FY11" si="21">EOMONTH(FX11,1)</f>
        <v>48822</v>
      </c>
      <c r="FZ11" s="56">
        <f t="shared" ref="FZ11" si="22">EOMONTH(FY11,1)</f>
        <v>48852</v>
      </c>
      <c r="GA11" s="56">
        <f t="shared" ref="GA11" si="23">EOMONTH(FZ11,1)</f>
        <v>48883</v>
      </c>
      <c r="GB11" s="56">
        <f t="shared" ref="GB11" si="24">EOMONTH(GA11,1)</f>
        <v>48913</v>
      </c>
      <c r="GC11" s="56">
        <f t="shared" ref="GC11" si="25">EOMONTH(GB11,1)</f>
        <v>48944</v>
      </c>
      <c r="GD11"/>
      <c r="GE11" s="56">
        <f>EOMONTH(GC11,1)</f>
        <v>48975</v>
      </c>
      <c r="GF11" s="56">
        <f>EOMONTH(GE11,1)</f>
        <v>49003</v>
      </c>
      <c r="GG11" s="56">
        <f t="shared" ref="GG11" si="26">EOMONTH(GF11,1)</f>
        <v>49034</v>
      </c>
      <c r="GH11" s="56">
        <f t="shared" ref="GH11" si="27">EOMONTH(GG11,1)</f>
        <v>49064</v>
      </c>
      <c r="GI11" s="56">
        <f t="shared" ref="GI11" si="28">EOMONTH(GH11,1)</f>
        <v>49095</v>
      </c>
      <c r="GJ11" s="56">
        <f t="shared" ref="GJ11" si="29">EOMONTH(GI11,1)</f>
        <v>49125</v>
      </c>
      <c r="GK11" s="56">
        <f t="shared" ref="GK11" si="30">EOMONTH(GJ11,1)</f>
        <v>49156</v>
      </c>
      <c r="GL11" s="56">
        <f t="shared" ref="GL11" si="31">EOMONTH(GK11,1)</f>
        <v>49187</v>
      </c>
      <c r="GM11" s="56">
        <f t="shared" ref="GM11" si="32">EOMONTH(GL11,1)</f>
        <v>49217</v>
      </c>
      <c r="GN11" s="56">
        <f t="shared" ref="GN11" si="33">EOMONTH(GM11,1)</f>
        <v>49248</v>
      </c>
      <c r="GO11" s="56">
        <f t="shared" ref="GO11" si="34">EOMONTH(GN11,1)</f>
        <v>49278</v>
      </c>
      <c r="GP11" s="56">
        <f t="shared" ref="GP11" si="35">EOMONTH(GO11,1)</f>
        <v>49309</v>
      </c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</row>
    <row r="12" spans="2:214" ht="5.5" customHeight="1">
      <c r="B12" s="46"/>
      <c r="C12" s="48"/>
    </row>
    <row r="13" spans="2:214" ht="13">
      <c r="B13" s="46"/>
      <c r="C13" s="51" t="s">
        <v>19</v>
      </c>
      <c r="D13" s="6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6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6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6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6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6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6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3"/>
      <c r="CQ13" s="6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6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6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6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</row>
    <row r="14" spans="2:214" ht="5.5" customHeight="1">
      <c r="B14" s="46"/>
      <c r="C14" s="48"/>
    </row>
    <row r="15" spans="2:214" ht="12.5" customHeight="1">
      <c r="B15" s="46"/>
      <c r="C15" s="57" t="s">
        <v>3</v>
      </c>
      <c r="D15" s="63"/>
      <c r="E15" s="39">
        <v>2.0999999999999999E-3</v>
      </c>
      <c r="F15" s="39">
        <v>2.5000000000000001E-3</v>
      </c>
      <c r="G15" s="39">
        <v>7.000000000000001E-4</v>
      </c>
      <c r="H15" s="39">
        <v>-3.0999999999999999E-3</v>
      </c>
      <c r="I15" s="39">
        <v>-3.8E-3</v>
      </c>
      <c r="J15" s="39">
        <v>2.5999999999999999E-3</v>
      </c>
      <c r="K15" s="39">
        <v>3.5999999999999999E-3</v>
      </c>
      <c r="L15" s="39">
        <v>2.3999999999999998E-3</v>
      </c>
      <c r="M15" s="39">
        <v>6.4000000000000003E-3</v>
      </c>
      <c r="N15" s="39">
        <v>8.6E-3</v>
      </c>
      <c r="O15" s="39">
        <v>8.8999999999999999E-3</v>
      </c>
      <c r="P15" s="39">
        <v>1.3500000000000002E-2</v>
      </c>
      <c r="Q15" s="63"/>
      <c r="R15" s="39">
        <v>2.5000000000000001E-3</v>
      </c>
      <c r="S15" s="39">
        <v>8.6E-3</v>
      </c>
      <c r="T15" s="39">
        <v>9.300000000000001E-3</v>
      </c>
      <c r="U15" s="39">
        <v>3.0999999999999999E-3</v>
      </c>
      <c r="V15" s="39">
        <v>8.3000000000000001E-3</v>
      </c>
      <c r="W15" s="39">
        <v>5.3E-3</v>
      </c>
      <c r="X15" s="39">
        <v>9.5999999999999992E-3</v>
      </c>
      <c r="Y15" s="39">
        <v>8.6999999999999994E-3</v>
      </c>
      <c r="Z15" s="39">
        <v>1.1599999999999999E-2</v>
      </c>
      <c r="AA15" s="39">
        <v>1.2500000000000001E-2</v>
      </c>
      <c r="AB15" s="39">
        <v>9.4999999999999998E-3</v>
      </c>
      <c r="AC15" s="39">
        <v>7.3000000000000001E-3</v>
      </c>
      <c r="AD15" s="63"/>
      <c r="AE15" s="39">
        <v>5.4000000000000003E-3</v>
      </c>
      <c r="AF15" s="39">
        <v>1.01E-2</v>
      </c>
      <c r="AG15" s="39">
        <v>1.6200000000000003E-2</v>
      </c>
      <c r="AH15" s="39">
        <v>1.06E-2</v>
      </c>
      <c r="AI15" s="39">
        <v>4.6999999999999993E-3</v>
      </c>
      <c r="AJ15" s="39">
        <v>6.7000000000000002E-3</v>
      </c>
      <c r="AK15" s="39">
        <v>-6.8000000000000005E-3</v>
      </c>
      <c r="AL15" s="39">
        <v>-3.5999999999999999E-3</v>
      </c>
      <c r="AM15" s="39">
        <v>-2.8999999999999998E-3</v>
      </c>
      <c r="AN15" s="39">
        <v>5.8999999999999999E-3</v>
      </c>
      <c r="AO15" s="39">
        <v>4.0999999999999995E-3</v>
      </c>
      <c r="AP15" s="39">
        <v>6.1999999999999998E-3</v>
      </c>
      <c r="AQ15" s="63"/>
      <c r="AR15" s="39">
        <v>5.3E-3</v>
      </c>
      <c r="AS15" s="39">
        <v>8.3999999999999995E-3</v>
      </c>
      <c r="AT15" s="39">
        <v>7.0999999999999995E-3</v>
      </c>
      <c r="AU15" s="39">
        <v>6.0999999999999995E-3</v>
      </c>
      <c r="AV15" s="39">
        <v>2.3E-3</v>
      </c>
      <c r="AW15" s="39">
        <v>-8.0000000000000004E-4</v>
      </c>
      <c r="AX15" s="39">
        <v>1.1999999999999999E-3</v>
      </c>
      <c r="AY15" s="39">
        <v>2.3E-3</v>
      </c>
      <c r="AZ15" s="39">
        <v>2.5999999999999999E-3</v>
      </c>
      <c r="BA15" s="39">
        <v>2.3999999999999998E-3</v>
      </c>
      <c r="BB15" s="39">
        <v>2.8000000000000004E-3</v>
      </c>
      <c r="BC15" s="39">
        <v>5.6000000000000008E-3</v>
      </c>
      <c r="BD15" s="63"/>
      <c r="BE15" s="39">
        <v>4.1999999999999997E-3</v>
      </c>
      <c r="BF15" s="39">
        <v>8.3000000000000001E-3</v>
      </c>
      <c r="BG15" s="39">
        <v>1.6000000000000001E-3</v>
      </c>
      <c r="BH15" s="39">
        <v>3.8E-3</v>
      </c>
      <c r="BI15" s="39">
        <v>4.5999999999999999E-3</v>
      </c>
      <c r="BJ15" s="39">
        <v>2.0999999999999999E-3</v>
      </c>
      <c r="BK15" s="39">
        <v>3.8E-3</v>
      </c>
      <c r="BL15" s="39">
        <v>-2.0000000000000001E-4</v>
      </c>
      <c r="BM15" s="39">
        <v>4.4000000000000003E-3</v>
      </c>
      <c r="BN15" s="39">
        <v>5.6000000000000008E-3</v>
      </c>
      <c r="BO15" s="39">
        <v>3.9000000000000003E-3</v>
      </c>
      <c r="BP15" s="39">
        <v>5.1999999999999998E-3</v>
      </c>
      <c r="BQ15" s="63"/>
      <c r="BR15" s="39">
        <v>1.6000000000000001E-3</v>
      </c>
      <c r="BS15" s="39">
        <v>1.3100000000000001E-2</v>
      </c>
      <c r="BT15" s="39">
        <v>5.6000000000000008E-3</v>
      </c>
      <c r="BU15" s="39">
        <v>4.3E-3</v>
      </c>
      <c r="BV15" s="39">
        <v>2.5999999999999999E-3</v>
      </c>
      <c r="BW15" s="39">
        <v>2.3999999999999998E-3</v>
      </c>
      <c r="BX15" s="39">
        <v>2.5999999999999999E-3</v>
      </c>
      <c r="BY15" s="39">
        <v>-1.1000000000000001E-3</v>
      </c>
      <c r="BZ15" s="39">
        <v>4.7999999999999996E-3</v>
      </c>
      <c r="CA15" s="39">
        <v>8.9999999999999998E-4</v>
      </c>
      <c r="CB15" s="39">
        <v>1.8E-3</v>
      </c>
      <c r="CC15" s="39">
        <v>3.3E-3</v>
      </c>
      <c r="CD15" s="63"/>
      <c r="CE15" s="39">
        <v>3.3E-3</v>
      </c>
      <c r="CF15" s="39">
        <v>6.9999999999999993E-3</v>
      </c>
      <c r="CG15" s="39">
        <v>8.8000000000000005E-3</v>
      </c>
      <c r="CH15" s="39">
        <v>6.7000000000000002E-3</v>
      </c>
      <c r="CI15" s="39">
        <v>5.7999999999999996E-3</v>
      </c>
      <c r="CJ15" s="39">
        <v>1.6000000000000001E-3</v>
      </c>
      <c r="CK15" s="39">
        <v>7.000000000000001E-4</v>
      </c>
      <c r="CL15" s="39">
        <v>-3.2000000000000002E-3</v>
      </c>
      <c r="CM15" s="33">
        <v>8.0000000000000002E-3</v>
      </c>
      <c r="CN15" s="33">
        <v>2.3587021466845402E-3</v>
      </c>
      <c r="CO15" s="33">
        <v>3.6103142305410501E-3</v>
      </c>
      <c r="CP15" s="33">
        <v>6.6284881362898796E-3</v>
      </c>
      <c r="CQ15" s="63"/>
      <c r="CR15" s="33">
        <f>(DC17+1)^(CR$10/360)-1</f>
        <v>3.6875728689094167E-3</v>
      </c>
      <c r="CS15" s="33">
        <f>(DC17+1)^(CS$10/360)-1</f>
        <v>3.6875728689094167E-3</v>
      </c>
      <c r="CT15" s="33">
        <f>(DC17+1)^(CT$10/360)-1</f>
        <v>3.6875728689094167E-3</v>
      </c>
      <c r="CU15" s="33">
        <f>(DC17+1)^(CU$10/360)-1</f>
        <v>3.6875728689094167E-3</v>
      </c>
      <c r="CV15" s="33">
        <f>(DC17+1)^(CV$10/360)-1</f>
        <v>3.6875728689094167E-3</v>
      </c>
      <c r="CW15" s="33">
        <f>(DC17+1)^(CW$10/360)-1</f>
        <v>3.6875728689094167E-3</v>
      </c>
      <c r="CX15" s="33">
        <f>(DC17+1)^(CX$10/360)-1</f>
        <v>3.6875728689094167E-3</v>
      </c>
      <c r="CY15" s="33">
        <f>(DC17+1)^(CY$10/360)-1</f>
        <v>3.6875728689094167E-3</v>
      </c>
      <c r="CZ15" s="33">
        <f>(DC17+1)^(CZ$10/360)-1</f>
        <v>3.6875728689094167E-3</v>
      </c>
      <c r="DA15" s="33">
        <f>(DC17+1)^(DA$10/360)-1</f>
        <v>3.6875728689094167E-3</v>
      </c>
      <c r="DB15" s="33">
        <f>(DC17+1)^(DB$10/360)-1</f>
        <v>3.6875728689094167E-3</v>
      </c>
      <c r="DC15" s="33">
        <f>(DC17+1)^(DC$10/360)-1</f>
        <v>3.6875728689094167E-3</v>
      </c>
      <c r="DD15" s="63"/>
      <c r="DE15" s="33">
        <f>(DP17+1)^(DE$10/360)-1</f>
        <v>3.2744141537199845E-3</v>
      </c>
      <c r="DF15" s="33">
        <f>(DP17+1)^(DF$10/360)-1</f>
        <v>3.2744141537199845E-3</v>
      </c>
      <c r="DG15" s="33">
        <f>(DP17+1)^(DG$10/360)-1</f>
        <v>3.2744141537199845E-3</v>
      </c>
      <c r="DH15" s="33">
        <f>(DP17+1)^(DH$10/360)-1</f>
        <v>3.2744141537199845E-3</v>
      </c>
      <c r="DI15" s="33">
        <f>(DP17+1)^(DI$10/360)-1</f>
        <v>3.2744141537199845E-3</v>
      </c>
      <c r="DJ15" s="33">
        <f>(DP17+1)^(DJ$10/360)-1</f>
        <v>3.2744141537199845E-3</v>
      </c>
      <c r="DK15" s="33">
        <f>(DP17+1)^(DK$10/360)-1</f>
        <v>3.2744141537199845E-3</v>
      </c>
      <c r="DL15" s="33">
        <f>(DP17+1)^(DL$10/360)-1</f>
        <v>3.2744141537199845E-3</v>
      </c>
      <c r="DM15" s="33">
        <f>(DP17+1)^(DM$10/360)-1</f>
        <v>3.2744141537199845E-3</v>
      </c>
      <c r="DN15" s="33">
        <f>(DP17+1)^(DN$10/360)-1</f>
        <v>3.2744141537199845E-3</v>
      </c>
      <c r="DO15" s="33">
        <f>(DP17+1)^(DO$10/360)-1</f>
        <v>3.2744141537199845E-3</v>
      </c>
      <c r="DP15" s="33">
        <f>(DP17+1)^(DP$10/360)-1</f>
        <v>3.2744141537199845E-3</v>
      </c>
      <c r="DQ15" s="63"/>
      <c r="DR15" s="33">
        <f t="shared" ref="DR15:EC15" si="36">($EC$17+1)^(DR$10/360)-1</f>
        <v>3.0490431189558187E-3</v>
      </c>
      <c r="DS15" s="33">
        <f t="shared" si="36"/>
        <v>3.0490431189558187E-3</v>
      </c>
      <c r="DT15" s="33">
        <f t="shared" si="36"/>
        <v>3.0490431189558187E-3</v>
      </c>
      <c r="DU15" s="33">
        <f t="shared" si="36"/>
        <v>3.0490431189558187E-3</v>
      </c>
      <c r="DV15" s="33">
        <f t="shared" si="36"/>
        <v>3.0490431189558187E-3</v>
      </c>
      <c r="DW15" s="33">
        <f t="shared" si="36"/>
        <v>3.0490431189558187E-3</v>
      </c>
      <c r="DX15" s="33">
        <f t="shared" si="36"/>
        <v>3.0490431189558187E-3</v>
      </c>
      <c r="DY15" s="33">
        <f t="shared" si="36"/>
        <v>3.0490431189558187E-3</v>
      </c>
      <c r="DZ15" s="33">
        <f t="shared" si="36"/>
        <v>3.0490431189558187E-3</v>
      </c>
      <c r="EA15" s="33">
        <f t="shared" si="36"/>
        <v>3.0490431189558187E-3</v>
      </c>
      <c r="EB15" s="33">
        <f t="shared" si="36"/>
        <v>3.0490431189558187E-3</v>
      </c>
      <c r="EC15" s="33">
        <f t="shared" si="36"/>
        <v>3.0490431189558187E-3</v>
      </c>
      <c r="ED15" s="63"/>
      <c r="EE15" s="33">
        <f t="shared" ref="EE15:EP15" si="37">($EP$17+1)^(EE$10/360)-1</f>
        <v>2.9356848660715418E-3</v>
      </c>
      <c r="EF15" s="33">
        <f t="shared" si="37"/>
        <v>2.9356848660715418E-3</v>
      </c>
      <c r="EG15" s="33">
        <f t="shared" si="37"/>
        <v>2.9356848660715418E-3</v>
      </c>
      <c r="EH15" s="33">
        <f t="shared" si="37"/>
        <v>2.9356848660715418E-3</v>
      </c>
      <c r="EI15" s="33">
        <f t="shared" si="37"/>
        <v>2.9356848660715418E-3</v>
      </c>
      <c r="EJ15" s="33">
        <f t="shared" si="37"/>
        <v>2.9356848660715418E-3</v>
      </c>
      <c r="EK15" s="33">
        <f t="shared" si="37"/>
        <v>2.9356848660715418E-3</v>
      </c>
      <c r="EL15" s="33">
        <f t="shared" si="37"/>
        <v>2.9356848660715418E-3</v>
      </c>
      <c r="EM15" s="33">
        <f t="shared" si="37"/>
        <v>2.9356848660715418E-3</v>
      </c>
      <c r="EN15" s="33">
        <f t="shared" si="37"/>
        <v>2.9356848660715418E-3</v>
      </c>
      <c r="EO15" s="33">
        <f t="shared" si="37"/>
        <v>2.9356848660715418E-3</v>
      </c>
      <c r="EP15" s="33">
        <f t="shared" si="37"/>
        <v>2.9356848660715418E-3</v>
      </c>
      <c r="ER15" s="33">
        <f>($FC$17+1)^(ER$10/360)-1</f>
        <v>2.8476468337181871E-3</v>
      </c>
      <c r="ES15" s="33">
        <f t="shared" ref="ES15:FC15" si="38">($FC$17+1)^(ES$10/360)-1</f>
        <v>2.8476468337181871E-3</v>
      </c>
      <c r="ET15" s="33">
        <f t="shared" si="38"/>
        <v>2.8476468337181871E-3</v>
      </c>
      <c r="EU15" s="33">
        <f t="shared" si="38"/>
        <v>2.8476468337181871E-3</v>
      </c>
      <c r="EV15" s="33">
        <f t="shared" si="38"/>
        <v>2.8476468337181871E-3</v>
      </c>
      <c r="EW15" s="33">
        <f t="shared" si="38"/>
        <v>2.8476468337181871E-3</v>
      </c>
      <c r="EX15" s="33">
        <f t="shared" si="38"/>
        <v>2.8476468337181871E-3</v>
      </c>
      <c r="EY15" s="33">
        <f t="shared" si="38"/>
        <v>2.8476468337181871E-3</v>
      </c>
      <c r="EZ15" s="33">
        <f t="shared" si="38"/>
        <v>2.8476468337181871E-3</v>
      </c>
      <c r="FA15" s="33">
        <f t="shared" si="38"/>
        <v>2.8476468337181871E-3</v>
      </c>
      <c r="FB15" s="33">
        <f t="shared" si="38"/>
        <v>2.8476468337181871E-3</v>
      </c>
      <c r="FC15" s="33">
        <f t="shared" si="38"/>
        <v>2.8476468337181871E-3</v>
      </c>
      <c r="FE15" s="33">
        <f t="shared" ref="FE15:FP15" si="39">($FP$17+1)^(FE$10/360)-1</f>
        <v>2.8447827365092326E-3</v>
      </c>
      <c r="FF15" s="33">
        <f t="shared" si="39"/>
        <v>2.8447827365092326E-3</v>
      </c>
      <c r="FG15" s="33">
        <f t="shared" si="39"/>
        <v>2.8447827365092326E-3</v>
      </c>
      <c r="FH15" s="33">
        <f t="shared" si="39"/>
        <v>2.8447827365092326E-3</v>
      </c>
      <c r="FI15" s="33">
        <f t="shared" si="39"/>
        <v>2.8447827365092326E-3</v>
      </c>
      <c r="FJ15" s="33">
        <f t="shared" si="39"/>
        <v>2.8447827365092326E-3</v>
      </c>
      <c r="FK15" s="33">
        <f t="shared" si="39"/>
        <v>2.8447827365092326E-3</v>
      </c>
      <c r="FL15" s="33">
        <f t="shared" si="39"/>
        <v>2.8447827365092326E-3</v>
      </c>
      <c r="FM15" s="33">
        <f t="shared" si="39"/>
        <v>2.8447827365092326E-3</v>
      </c>
      <c r="FN15" s="33">
        <f t="shared" si="39"/>
        <v>2.8447827365092326E-3</v>
      </c>
      <c r="FO15" s="33">
        <f t="shared" si="39"/>
        <v>2.8447827365092326E-3</v>
      </c>
      <c r="FP15" s="33">
        <f t="shared" si="39"/>
        <v>2.8447827365092326E-3</v>
      </c>
      <c r="FR15" s="33">
        <f t="shared" ref="FR15:GC15" si="40">($GC$17+1)^(FR$10/360)-1</f>
        <v>2.7585881516611899E-3</v>
      </c>
      <c r="FS15" s="33">
        <f t="shared" si="40"/>
        <v>2.7585881516611899E-3</v>
      </c>
      <c r="FT15" s="33">
        <f t="shared" si="40"/>
        <v>2.7585881516611899E-3</v>
      </c>
      <c r="FU15" s="33">
        <f t="shared" si="40"/>
        <v>2.7585881516611899E-3</v>
      </c>
      <c r="FV15" s="33">
        <f t="shared" si="40"/>
        <v>2.7585881516611899E-3</v>
      </c>
      <c r="FW15" s="33">
        <f t="shared" si="40"/>
        <v>2.7585881516611899E-3</v>
      </c>
      <c r="FX15" s="33">
        <f t="shared" si="40"/>
        <v>2.7585881516611899E-3</v>
      </c>
      <c r="FY15" s="33">
        <f t="shared" si="40"/>
        <v>2.7585881516611899E-3</v>
      </c>
      <c r="FZ15" s="33">
        <f t="shared" si="40"/>
        <v>2.7585881516611899E-3</v>
      </c>
      <c r="GA15" s="33">
        <f t="shared" si="40"/>
        <v>2.7585881516611899E-3</v>
      </c>
      <c r="GB15" s="33">
        <f t="shared" si="40"/>
        <v>2.7585881516611899E-3</v>
      </c>
      <c r="GC15" s="33">
        <f t="shared" si="40"/>
        <v>2.7585881516611899E-3</v>
      </c>
      <c r="GE15" s="33">
        <f t="shared" ref="GE15:GP15" si="41">($GP$17+1)^(GE$10/360)-1</f>
        <v>2.7585881516611899E-3</v>
      </c>
      <c r="GF15" s="33">
        <f t="shared" si="41"/>
        <v>2.7585881516611899E-3</v>
      </c>
      <c r="GG15" s="33">
        <f t="shared" si="41"/>
        <v>2.7585881516611899E-3</v>
      </c>
      <c r="GH15" s="33">
        <f t="shared" si="41"/>
        <v>2.7585881516611899E-3</v>
      </c>
      <c r="GI15" s="33">
        <f t="shared" si="41"/>
        <v>2.7585881516611899E-3</v>
      </c>
      <c r="GJ15" s="33">
        <f t="shared" si="41"/>
        <v>2.7585881516611899E-3</v>
      </c>
      <c r="GK15" s="33">
        <f t="shared" si="41"/>
        <v>2.7585881516611899E-3</v>
      </c>
      <c r="GL15" s="33">
        <f t="shared" si="41"/>
        <v>2.7585881516611899E-3</v>
      </c>
      <c r="GM15" s="33">
        <f t="shared" si="41"/>
        <v>2.7585881516611899E-3</v>
      </c>
      <c r="GN15" s="33">
        <f t="shared" si="41"/>
        <v>2.7585881516611899E-3</v>
      </c>
      <c r="GO15" s="33">
        <f t="shared" si="41"/>
        <v>2.7585881516611899E-3</v>
      </c>
      <c r="GP15" s="33">
        <f t="shared" si="41"/>
        <v>2.7585881516611899E-3</v>
      </c>
    </row>
    <row r="16" spans="2:214" ht="3" customHeight="1">
      <c r="B16" s="46"/>
      <c r="C16" s="48"/>
    </row>
    <row r="17" spans="2:214" s="5" customFormat="1">
      <c r="B17" s="69"/>
      <c r="C17" s="70" t="s">
        <v>20</v>
      </c>
      <c r="D17" s="71"/>
      <c r="E17" s="72">
        <v>4.1916693262358695E-2</v>
      </c>
      <c r="F17" s="72">
        <v>4.004927312109352E-2</v>
      </c>
      <c r="G17" s="72">
        <v>3.302958571938297E-2</v>
      </c>
      <c r="H17" s="72">
        <v>2.39904484475022E-2</v>
      </c>
      <c r="I17" s="72">
        <v>1.8774877402777834E-2</v>
      </c>
      <c r="J17" s="72">
        <v>2.1321559928031864E-2</v>
      </c>
      <c r="K17" s="72">
        <v>2.3054513967235568E-2</v>
      </c>
      <c r="L17" s="72">
        <v>2.438302347493404E-2</v>
      </c>
      <c r="M17" s="72">
        <v>3.1351615471362448E-2</v>
      </c>
      <c r="N17" s="72">
        <v>3.9182057307108664E-2</v>
      </c>
      <c r="O17" s="72">
        <v>4.3110911966114607E-2</v>
      </c>
      <c r="P17" s="72" cm="1">
        <f t="array" ref="P17">PRODUCT(1+E15:P15)-1</f>
        <v>4.517341500509886E-2</v>
      </c>
      <c r="Q17" s="71"/>
      <c r="R17" s="72" cm="1">
        <f t="array" ref="R17">PRODUCT(1+F15:R15)-1</f>
        <v>4.5590608265254406E-2</v>
      </c>
      <c r="S17" s="72" cm="1">
        <f t="array" ref="S17">PRODUCT(1+G15:S15)-1</f>
        <v>5.1952805482628817E-2</v>
      </c>
      <c r="T17" s="72" cm="1">
        <f t="array" ref="T17">PRODUCT(1+H15:T15)-1</f>
        <v>6.0993271283718897E-2</v>
      </c>
      <c r="U17" s="72" cm="1">
        <f t="array" ref="U17">PRODUCT(1+I15:U15)-1</f>
        <v>6.7591885269032925E-2</v>
      </c>
      <c r="V17" s="72" cm="1">
        <f t="array" ref="V17">PRODUCT(1+J15:V15)-1</f>
        <v>8.0559022201129649E-2</v>
      </c>
      <c r="W17" s="72" cm="1">
        <f t="array" ref="W17">PRODUCT(1+K15:W15)-1</f>
        <v>8.3468965707955256E-2</v>
      </c>
      <c r="X17" s="72" cm="1">
        <f t="array" ref="X17">PRODUCT(1+L15:X15)-1</f>
        <v>8.9946460520876625E-2</v>
      </c>
      <c r="Y17" s="72" cm="1">
        <f t="array" ref="Y17">PRODUCT(1+M15:Y15)-1</f>
        <v>9.6796682688954361E-2</v>
      </c>
      <c r="Z17" s="72" cm="1">
        <f t="array" ref="Z17">PRODUCT(1+N15:Z15)-1</f>
        <v>0.10246375616866721</v>
      </c>
      <c r="AA17" s="72" cm="1">
        <f t="array" ref="AA17">PRODUCT(1+O15:AA15)-1</f>
        <v>0.10672670347092583</v>
      </c>
      <c r="AB17" s="72" cm="1">
        <f t="array" ref="AB17">PRODUCT(1+P15:AB15)-1</f>
        <v>0.10738488170671023</v>
      </c>
      <c r="AC17" s="72" cm="1">
        <f t="array" ref="AC17">PRODUCT(1+R15:AC15)-1</f>
        <v>0.10061054893257904</v>
      </c>
      <c r="AD17" s="71"/>
      <c r="AE17" s="72" cm="1">
        <f t="array" ref="AE17">PRODUCT(1+S15:AE15)-1</f>
        <v>0.10379435999682296</v>
      </c>
      <c r="AF17" s="72" cm="1">
        <f t="array" ref="AF17">PRODUCT(1+T15:AF15)-1</f>
        <v>0.10543593400038787</v>
      </c>
      <c r="AG17" s="72" cm="1">
        <f t="array" ref="AG17">PRODUCT(1+U15:AG15)-1</f>
        <v>0.11299315974556001</v>
      </c>
      <c r="AH17" s="72" cm="1">
        <f t="array" ref="AH17">PRODUCT(1+V15:AH15)-1</f>
        <v>0.12131481132375921</v>
      </c>
      <c r="AI17" s="72" cm="1">
        <f t="array" ref="AI17">PRODUCT(1+W15:AI15)-1</f>
        <v>0.1173113070881493</v>
      </c>
      <c r="AJ17" s="72" cm="1">
        <f t="array" ref="AJ17">PRODUCT(1+X15:AJ15)-1</f>
        <v>0.11886729617590741</v>
      </c>
      <c r="AK17" s="72" cm="1">
        <f t="array" ref="AK17">PRODUCT(1+Y15:AK15)-1</f>
        <v>0.10069235198287529</v>
      </c>
      <c r="AL17" s="72" cm="1">
        <f t="array" ref="AL17">PRODUCT(1+Z15:AL15)-1</f>
        <v>8.7270605250061362E-2</v>
      </c>
      <c r="AM17" s="72" cm="1">
        <f t="array" ref="AM17">PRODUCT(1+AA15:AM15)-1</f>
        <v>7.1685963320320623E-2</v>
      </c>
      <c r="AN17" s="72" cm="1">
        <f t="array" ref="AN17">PRODUCT(1+AB15:AN15)-1</f>
        <v>6.4700158522380757E-2</v>
      </c>
      <c r="AO17" s="72" cm="1">
        <f t="array" ref="AO17">PRODUCT(1+AC15:AO15)-1</f>
        <v>5.9004882785856916E-2</v>
      </c>
      <c r="AP17" s="72" cm="1">
        <f t="array" ref="AP17">PRODUCT(1+AE15:AP15)-1</f>
        <v>5.784841959607756E-2</v>
      </c>
      <c r="AQ17" s="71"/>
      <c r="AR17" s="72" cm="1">
        <f t="array" ref="AR17">PRODUCT(1+AF15:AR15)-1</f>
        <v>5.7743202924146253E-2</v>
      </c>
      <c r="AS17" s="72" cm="1">
        <f t="array" ref="AS17">PRODUCT(1+AG15:AS15)-1</f>
        <v>5.5963019333441277E-2</v>
      </c>
      <c r="AT17" s="72" cm="1">
        <f t="array" ref="AT17">PRODUCT(1+AH15:AT15)-1</f>
        <v>4.6506944273478901E-2</v>
      </c>
      <c r="AU17" s="72" cm="1">
        <f t="array" ref="AU17">PRODUCT(1+AI15:AU15)-1</f>
        <v>4.1847057820648237E-2</v>
      </c>
      <c r="AV17" s="72" cm="1">
        <f t="array" ref="AV17">PRODUCT(1+AJ15:AV15)-1</f>
        <v>3.9358321940515362E-2</v>
      </c>
      <c r="AW17" s="72" cm="1">
        <f t="array" ref="AW17">PRODUCT(1+AK15:AW15)-1</f>
        <v>3.161501468457617E-2</v>
      </c>
      <c r="AX17" s="72" cm="1">
        <f t="array" ref="AX17">PRODUCT(1+AL15:AX15)-1</f>
        <v>3.9924438886627112E-2</v>
      </c>
      <c r="AY17" s="72" cm="1">
        <f t="array" ref="AY17">PRODUCT(1+AM15:AY15)-1</f>
        <v>4.6082160875216882E-2</v>
      </c>
      <c r="AZ17" s="72" cm="1">
        <f t="array" ref="AZ17">PRODUCT(1+AN15:AZ15)-1</f>
        <v>5.1852346297756258E-2</v>
      </c>
      <c r="BA17" s="72" cm="1">
        <f t="array" ref="BA17">PRODUCT(1+AO15:BA15)-1</f>
        <v>4.8192456435899311E-2</v>
      </c>
      <c r="BB17" s="72" cm="1">
        <f t="array" ref="BB17">PRODUCT(1+AP15:BB15)-1</f>
        <v>4.6835370295706724E-2</v>
      </c>
      <c r="BC17" s="72" cm="1">
        <f t="array" ref="BC17">PRODUCT(1+AR15:BC15)-1</f>
        <v>4.6211139305667892E-2</v>
      </c>
      <c r="BD17" s="71"/>
      <c r="BE17" s="72" cm="1">
        <f t="array" ref="BE17">PRODUCT(1+AS15:BE15)-1</f>
        <v>4.5066374306924395E-2</v>
      </c>
      <c r="BF17" s="72" cm="1">
        <f t="array" ref="BF17">PRODUCT(1+AT15:BF15)-1</f>
        <v>4.4962738212685593E-2</v>
      </c>
      <c r="BG17" s="72" cm="1">
        <f t="array" ref="BG17">PRODUCT(1+AU15:BG15)-1</f>
        <v>3.925596126881703E-2</v>
      </c>
      <c r="BH17" s="72" cm="1">
        <f t="array" ref="BH17">PRODUCT(1+AV15:BH15)-1</f>
        <v>3.6880164915653157E-2</v>
      </c>
      <c r="BI17" s="72" cm="1">
        <f t="array" ref="BI17">PRODUCT(1+AW15:BI15)-1</f>
        <v>3.9259516785658199E-2</v>
      </c>
      <c r="BJ17" s="72" cm="1">
        <f t="array" ref="BJ17">PRODUCT(1+AX15:BJ15)-1</f>
        <v>4.2275782396825834E-2</v>
      </c>
      <c r="BK17" s="72" cm="1">
        <f t="array" ref="BK17">PRODUCT(1+AY15:BK15)-1</f>
        <v>4.4982451428219994E-2</v>
      </c>
      <c r="BL17" s="72" cm="1">
        <f t="array" ref="BL17">PRODUCT(1+AZ15:BL15)-1</f>
        <v>4.2375990160564925E-2</v>
      </c>
      <c r="BM17" s="72" cm="1">
        <f t="array" ref="BM17">PRODUCT(1+BA15:BM15)-1</f>
        <v>4.4247401273958875E-2</v>
      </c>
      <c r="BN17" s="72" cm="1">
        <f t="array" ref="BN17">PRODUCT(1+BB15:BN15)-1</f>
        <v>4.7580992339478545E-2</v>
      </c>
      <c r="BO17" s="72" cm="1">
        <f t="array" ref="BO17">PRODUCT(1+BC15:BO15)-1</f>
        <v>4.8730113890708804E-2</v>
      </c>
      <c r="BP17" s="73">
        <f>ANUAL!M14</f>
        <v>4.8312957918596314E-2</v>
      </c>
      <c r="BQ17" s="71"/>
      <c r="BR17" s="72">
        <f t="array" ref="BR17">PRODUCT(1+BF15:BR15)-1</f>
        <v>4.5598743926773322E-2</v>
      </c>
      <c r="BS17" s="72">
        <f t="array" ref="BS17">PRODUCT(1+BG15:BS15)-1</f>
        <v>5.0576304147787576E-2</v>
      </c>
      <c r="BT17" s="72">
        <f t="array" ref="BT17">PRODUCT(1+BH15:BT15)-1</f>
        <v>5.4771896416748511E-2</v>
      </c>
      <c r="BU17" s="72" cm="1">
        <f t="array" ref="BU17">PRODUCT(1+BI15:BU15)-1</f>
        <v>5.5297285884977398E-2</v>
      </c>
      <c r="BV17" s="72" cm="1">
        <f t="array" ref="BV17">PRODUCT(1+BJ15:BV15)-1</f>
        <v>5.3196355592552758E-2</v>
      </c>
      <c r="BW17" s="72">
        <f t="array" ref="BW17">PRODUCT(1+BK15:BW15)-1</f>
        <v>5.3511652375985097E-2</v>
      </c>
      <c r="BX17" s="72">
        <f t="array" ref="BX17">PRODUCT(1+BL15:BX15)-1</f>
        <v>5.2252224220126209E-2</v>
      </c>
      <c r="BY17" s="72">
        <f t="array" ref="BY17">PRODUCT(1+BM15:BY15)-1</f>
        <v>5.1305007775039213E-2</v>
      </c>
      <c r="BZ17" s="72">
        <f t="array" ref="BZ17">PRODUCT(1+BN15:BZ15)-1</f>
        <v>5.172368758697643E-2</v>
      </c>
      <c r="CA17" s="72">
        <f t="array" ref="CA17">PRODUCT(1+BO15:CA15)-1</f>
        <v>4.6808113470370616E-2</v>
      </c>
      <c r="CB17" s="72">
        <f t="array" ref="CB17">PRODUCT(1+BP15:CB15)-1</f>
        <v>4.4618356484328325E-2</v>
      </c>
      <c r="CC17" s="73">
        <f>ANUAL!$O14</f>
        <v>4.2643849045689138E-2</v>
      </c>
      <c r="CD17" s="71"/>
      <c r="CE17" s="72" cm="1">
        <f t="array" ref="CE17">PRODUCT(1+BS15:CE15)-1</f>
        <v>4.4413512128134602E-2</v>
      </c>
      <c r="CF17" s="72" cm="1">
        <f t="array" ref="CF17">PRODUCT(1+BT15:CF15)-1</f>
        <v>3.8124969611125881E-2</v>
      </c>
      <c r="CG17" s="72" cm="1">
        <f t="array" ref="CG17">PRODUCT(1+BU15:CG15)-1</f>
        <v>4.142846991219562E-2</v>
      </c>
      <c r="CH17" s="72" cm="1">
        <f t="array" ref="CH17">PRODUCT(1+BV15:CH15)-1</f>
        <v>4.3917196714733597E-2</v>
      </c>
      <c r="CI17" s="72">
        <f t="array" ref="CI17">PRODUCT(1+BW15:CI15)-1</f>
        <v>4.7249068876600075E-2</v>
      </c>
      <c r="CJ17" s="72">
        <f t="array" ref="CJ17">PRODUCT(1+BX15:CJ15)-1</f>
        <v>4.6413275525541531E-2</v>
      </c>
      <c r="CK17" s="72">
        <f t="array" ref="CK17">PRODUCT(1+BY15:CK15)-1</f>
        <v>4.44302461783459E-2</v>
      </c>
      <c r="CL17" s="72">
        <f t="array" ref="CL17">PRODUCT(1+BZ15:CL15)-1</f>
        <v>4.2234527370682784E-2</v>
      </c>
      <c r="CM17" s="72">
        <f t="array" ref="CM17">PRODUCT(1+CA15:CM15)-1</f>
        <v>4.5553745610716456E-2</v>
      </c>
      <c r="CN17" s="72">
        <f t="array" ref="CN17">PRODUCT(1+CB15:CN15)-1</f>
        <v>4.7077525701831657E-2</v>
      </c>
      <c r="CO17" s="72" cm="1">
        <f t="array" ref="CO17">PRODUCT(1+CC15:CO15)-1</f>
        <v>4.896965920677987E-2</v>
      </c>
      <c r="CP17" s="73">
        <f>ANUAL!$Q14</f>
        <v>5.2449658275849631E-2</v>
      </c>
      <c r="CQ17" s="71"/>
      <c r="CR17" s="72">
        <f t="array" ref="CR17">PRODUCT(1+CF15:CR15)-1</f>
        <v>5.2856217563640673E-2</v>
      </c>
      <c r="CS17" s="72">
        <f t="array" ref="CS17">PRODUCT(1+CG15:CS15)-1</f>
        <v>4.9392950929882273E-2</v>
      </c>
      <c r="CT17" s="72">
        <f t="array" ref="CT17">PRODUCT(1+CH15:CT15)-1</f>
        <v>4.4074805615142543E-2</v>
      </c>
      <c r="CU17" s="72">
        <f t="array" ref="CU17">PRODUCT(1+CI15:CU15)-1</f>
        <v>4.0950538930605962E-2</v>
      </c>
      <c r="CV17" s="72">
        <f t="array" ref="CV17">PRODUCT(1+CJ15:CV15)-1</f>
        <v>3.8764287031062494E-2</v>
      </c>
      <c r="CW17" s="72">
        <f t="array" ref="CW17">PRODUCT(1+CK15:CW15)-1</f>
        <v>4.0929319122514407E-2</v>
      </c>
      <c r="CX17" s="72">
        <f t="array" ref="CX17">PRODUCT(1+CL15:CX15)-1</f>
        <v>4.4036995941004298E-2</v>
      </c>
      <c r="CY17" s="72">
        <f t="array" ref="CY17">PRODUCT(1+CM15:CY15)-1</f>
        <v>5.1250961518232829E-2</v>
      </c>
      <c r="CZ17" s="72">
        <f t="array" ref="CZ17">PRODUCT(1+CN15:CZ15)-1</f>
        <v>4.6753498057879206E-2</v>
      </c>
      <c r="DA17" s="72">
        <f t="array" ref="DA17">PRODUCT(1+CO15:DA15)-1</f>
        <v>4.8141224900551727E-2</v>
      </c>
      <c r="DB17" s="72" cm="1">
        <f t="array" ref="DB17">PRODUCT(1+CP15:DB15)-1</f>
        <v>4.8221911560210051E-2</v>
      </c>
      <c r="DC17" s="73">
        <f>ANUAL!$S14</f>
        <v>4.5159479034565492E-2</v>
      </c>
      <c r="DD17" s="71"/>
      <c r="DE17" s="72">
        <f t="array" ref="DE17">PRODUCT(1+CS15:DE15)-1</f>
        <v>4.4729248792406917E-2</v>
      </c>
      <c r="DF17" s="72">
        <f t="array" ref="DF17">PRODUCT(1+CT15:DF15)-1</f>
        <v>4.4299195650552958E-2</v>
      </c>
      <c r="DG17" s="72">
        <f t="array" ref="DG17">PRODUCT(1+CU15:DG15)-1</f>
        <v>4.3869319536101292E-2</v>
      </c>
      <c r="DH17" s="72">
        <f t="array" ref="DH17">PRODUCT(1+CV15:DH15)-1</f>
        <v>4.3439620376179988E-2</v>
      </c>
      <c r="DI17" s="72">
        <f t="array" ref="DI17">PRODUCT(1+CW15:DI15)-1</f>
        <v>4.3010098097947314E-2</v>
      </c>
      <c r="DJ17" s="72">
        <f t="array" ref="DJ17">PRODUCT(1+CX15:DJ15)-1</f>
        <v>4.2580752628591734E-2</v>
      </c>
      <c r="DK17" s="72">
        <f t="array" ref="DK17">PRODUCT(1+CY15:DK15)-1</f>
        <v>4.2151583895331246E-2</v>
      </c>
      <c r="DL17" s="72">
        <f t="array" ref="DL17">PRODUCT(1+CZ15:DL15)-1</f>
        <v>4.1722591825414268E-2</v>
      </c>
      <c r="DM17" s="72">
        <f t="array" ref="DM17">PRODUCT(1+DA15:DM15)-1</f>
        <v>4.1293776346119637E-2</v>
      </c>
      <c r="DN17" s="72">
        <f t="array" ref="DN17">PRODUCT(1+DB15:DN15)-1</f>
        <v>4.0865137384753947E-2</v>
      </c>
      <c r="DO17" s="72">
        <f t="array" ref="DO17">PRODUCT(1+DC15:DO15)-1</f>
        <v>4.0436674868655986E-2</v>
      </c>
      <c r="DP17" s="73">
        <f>ANUAL!$U14</f>
        <v>4.0008388725193245E-2</v>
      </c>
      <c r="DQ17" s="71"/>
      <c r="DR17" s="72">
        <f t="array" ref="DR17">PRODUCT(1+DF15:DR15)-1</f>
        <v>3.9774765936230638E-2</v>
      </c>
      <c r="DS17" s="72">
        <f t="array" ref="DS17">PRODUCT(1+DG15:DS15)-1</f>
        <v>3.954119562723557E-2</v>
      </c>
      <c r="DT17" s="72">
        <f t="array" ref="DT17">PRODUCT(1+DH15:DT15)-1</f>
        <v>3.9307677786420303E-2</v>
      </c>
      <c r="DU17" s="72">
        <f t="array" ref="DU17">PRODUCT(1+DI15:DU15)-1</f>
        <v>3.9074212401998265E-2</v>
      </c>
      <c r="DV17" s="72">
        <f t="array" ref="DV17">PRODUCT(1+DJ15:DV15)-1</f>
        <v>3.8840799462186215E-2</v>
      </c>
      <c r="DW17" s="72">
        <f t="array" ref="DW17">PRODUCT(1+DK15:DW15)-1</f>
        <v>3.8607438955203355E-2</v>
      </c>
      <c r="DX17" s="72">
        <f t="array" ref="DX17">PRODUCT(1+DL15:DX15)-1</f>
        <v>3.8374130869270884E-2</v>
      </c>
      <c r="DY17" s="72">
        <f t="array" ref="DY17">PRODUCT(1+DM15:DY15)-1</f>
        <v>3.8140875192613555E-2</v>
      </c>
      <c r="DZ17" s="72">
        <f t="array" ref="DZ17">PRODUCT(1+DN15:DZ15)-1</f>
        <v>3.7907671913458563E-2</v>
      </c>
      <c r="EA17" s="72">
        <f t="array" ref="EA17">PRODUCT(1+DO15:EA15)-1</f>
        <v>3.7674521020035101E-2</v>
      </c>
      <c r="EB17" s="72">
        <f t="array" ref="EB17">PRODUCT(1+DP15:EB15)-1</f>
        <v>3.7441422500575694E-2</v>
      </c>
      <c r="EC17" s="73">
        <f>ANUAL!$W14</f>
        <v>3.7208376343316162E-2</v>
      </c>
      <c r="ED17" s="71"/>
      <c r="EE17" s="72">
        <f t="array" ref="EE17">PRODUCT(1+DS15:EE15)-1</f>
        <v>3.7091157618841741E-2</v>
      </c>
      <c r="EF17" s="72">
        <f t="array" ref="EF17">PRODUCT(1+DT15:EF15)-1</f>
        <v>3.6973952141686084E-2</v>
      </c>
      <c r="EG17" s="72">
        <f t="array" ref="EG17">PRODUCT(1+DU15:EG15)-1</f>
        <v>3.6856759910351311E-2</v>
      </c>
      <c r="EH17" s="72">
        <f t="array" ref="EH17">PRODUCT(1+DV15:EH15)-1</f>
        <v>3.6739580923340398E-2</v>
      </c>
      <c r="EI17" s="72">
        <f t="array" ref="EI17">PRODUCT(1+DW15:EI15)-1</f>
        <v>3.6622415179156986E-2</v>
      </c>
      <c r="EJ17" s="72">
        <f t="array" ref="EJ17">PRODUCT(1+DX15:EJ15)-1</f>
        <v>3.6505262676304495E-2</v>
      </c>
      <c r="EK17" s="72">
        <f t="array" ref="EK17">PRODUCT(1+DY15:EK15)-1</f>
        <v>3.6388123413286122E-2</v>
      </c>
      <c r="EL17" s="72">
        <f t="array" ref="EL17">PRODUCT(1+DZ15:EL15)-1</f>
        <v>3.6270997388605286E-2</v>
      </c>
      <c r="EM17" s="72">
        <f t="array" ref="EM17">PRODUCT(1+EA15:EM15)-1</f>
        <v>3.6153884600766295E-2</v>
      </c>
      <c r="EN17" s="72">
        <f t="array" ref="EN17">PRODUCT(1+EB15:EN15)-1</f>
        <v>3.6036785048273678E-2</v>
      </c>
      <c r="EO17" s="72" cm="1">
        <f t="array" ref="EO17">PRODUCT(1+EC15:EO15)-1</f>
        <v>3.5919698729630634E-2</v>
      </c>
      <c r="EP17" s="73">
        <f>ANUAL!$Y14</f>
        <v>3.5802625643342335E-2</v>
      </c>
      <c r="ER17" s="72" cm="1">
        <f t="array" ref="ER17">PRODUCT(1+EF15:ER15)-1</f>
        <v>3.571170253985323E-2</v>
      </c>
      <c r="ES17" s="72" cm="1">
        <f t="array" ref="ES17">PRODUCT(1+EG15:ES15)-1</f>
        <v>3.5620787417624644E-2</v>
      </c>
      <c r="ET17" s="72" cm="1">
        <f t="array" ref="ET17">PRODUCT(1+EH15:ET15)-1</f>
        <v>3.5529880275956272E-2</v>
      </c>
      <c r="EU17" s="72" cm="1">
        <f t="array" ref="EU17">PRODUCT(1+EI15:EU15)-1</f>
        <v>3.5438981114147339E-2</v>
      </c>
      <c r="EV17" s="72" cm="1">
        <f t="array" ref="EV17">PRODUCT(1+EJ15:EV15)-1</f>
        <v>3.5348089931497739E-2</v>
      </c>
      <c r="EW17" s="72" cm="1">
        <f t="array" ref="EW17">PRODUCT(1+EK15:EW15)-1</f>
        <v>3.5257206727306034E-2</v>
      </c>
      <c r="EX17" s="72" cm="1">
        <f t="array" ref="EX17">PRODUCT(1+EL15:EX15)-1</f>
        <v>3.5166331500873449E-2</v>
      </c>
      <c r="EY17" s="72" cm="1">
        <f t="array" ref="EY17">PRODUCT(1+EM15:EY15)-1</f>
        <v>3.5075464251498545E-2</v>
      </c>
      <c r="EZ17" s="72" cm="1">
        <f t="array" ref="EZ17">PRODUCT(1+EN15:EZ15)-1</f>
        <v>3.4984604978481215E-2</v>
      </c>
      <c r="FA17" s="72" cm="1">
        <f t="array" ref="FA17">PRODUCT(1+EO15:FA15)-1</f>
        <v>3.4893753681121797E-2</v>
      </c>
      <c r="FB17" s="72" cm="1">
        <f t="array" ref="FB17">PRODUCT(1+EP15:FB15)-1</f>
        <v>3.4802910358719741E-2</v>
      </c>
      <c r="FC17" s="73">
        <f>ANUAL!$AA$14</f>
        <v>3.4712075010573787E-2</v>
      </c>
      <c r="FD17"/>
      <c r="FE17" s="72" cm="1">
        <f t="array" ref="FE17">PRODUCT(1+ES15:FE15)-1</f>
        <v>3.4709119909692498E-2</v>
      </c>
      <c r="FF17" s="72" cm="1">
        <f t="array" ref="FF17">PRODUCT(1+ET15:FF15)-1</f>
        <v>3.4706164817249752E-2</v>
      </c>
      <c r="FG17" s="72" cm="1">
        <f t="array" ref="FG17">PRODUCT(1+EU15:FG15)-1</f>
        <v>3.4703209733246476E-2</v>
      </c>
      <c r="FH17" s="72" cm="1">
        <f t="array" ref="FH17">PRODUCT(1+EV15:FH15)-1</f>
        <v>3.4700254657682894E-2</v>
      </c>
      <c r="FI17" s="72" cm="1">
        <f t="array" ref="FI17">PRODUCT(1+EW15:FI15)-1</f>
        <v>3.4697299590559227E-2</v>
      </c>
      <c r="FJ17" s="72" cm="1">
        <f t="array" ref="FJ17">PRODUCT(1+EX15:FJ15)-1</f>
        <v>3.4694344531874588E-2</v>
      </c>
      <c r="FK17" s="72" cm="1">
        <f t="array" ref="FK17">PRODUCT(1+EY15:FK15)-1</f>
        <v>3.4691389481629642E-2</v>
      </c>
      <c r="FL17" s="72" cm="1">
        <f t="array" ref="FL17">PRODUCT(1+EZ15:FL15)-1</f>
        <v>3.4688434439824389E-2</v>
      </c>
      <c r="FM17" s="72" cm="1">
        <f t="array" ref="FM17">PRODUCT(1+FA15:FM15)-1</f>
        <v>3.4685479406459052E-2</v>
      </c>
      <c r="FN17" s="72" cm="1">
        <f t="array" ref="FN17">PRODUCT(1+FB15:FN15)-1</f>
        <v>3.468252438153252E-2</v>
      </c>
      <c r="FO17" s="72" cm="1">
        <f t="array" ref="FO17">PRODUCT(1+FC15:FO15)-1</f>
        <v>3.4679569365045682E-2</v>
      </c>
      <c r="FP17" s="73">
        <f>ANUAL!$AC$14</f>
        <v>3.4676614356998245E-2</v>
      </c>
      <c r="FQ17"/>
      <c r="FR17" s="72" cm="1">
        <f t="array" ref="FR17">PRODUCT(1+FF15:FR15)-1</f>
        <v>3.4587683823817272E-2</v>
      </c>
      <c r="FS17" s="72" cm="1">
        <f t="array" ref="FS17">PRODUCT(1+FG15:FS15)-1</f>
        <v>3.4498760934222439E-2</v>
      </c>
      <c r="FT17" s="72" cm="1">
        <f t="array" ref="FT17">PRODUCT(1+FH15:FT15)-1</f>
        <v>3.4409845687556784E-2</v>
      </c>
      <c r="FU17" s="72" cm="1">
        <f t="array" ref="FU17">PRODUCT(1+FI15:FU15)-1</f>
        <v>3.4320938083163055E-2</v>
      </c>
      <c r="FV17" s="72" cm="1">
        <f t="array" ref="FV17">PRODUCT(1+FJ15:FV15)-1</f>
        <v>3.4232038120384889E-2</v>
      </c>
      <c r="FW17" s="72" cm="1">
        <f t="array" ref="FW17">PRODUCT(1+FK15:FW15)-1</f>
        <v>3.4143145798564589E-2</v>
      </c>
      <c r="FX17" s="72" cm="1">
        <f t="array" ref="FX17">PRODUCT(1+FL15:FX15)-1</f>
        <v>3.4054261117046458E-2</v>
      </c>
      <c r="FY17" s="72" cm="1">
        <f t="array" ref="FY17">PRODUCT(1+FM15:FY15)-1</f>
        <v>3.396538407517391E-2</v>
      </c>
      <c r="FZ17" s="72" cm="1">
        <f t="array" ref="FZ17">PRODUCT(1+FN15:FZ15)-1</f>
        <v>3.3876514672289249E-2</v>
      </c>
      <c r="GA17" s="72" cm="1">
        <f t="array" ref="GA17">PRODUCT(1+FO15:GA15)-1</f>
        <v>3.3787652907736332E-2</v>
      </c>
      <c r="GB17" s="72" cm="1">
        <f t="array" ref="GB17">PRODUCT(1+FP15:GB15)-1</f>
        <v>3.369879878085924E-2</v>
      </c>
      <c r="GC17" s="73">
        <f>ANUAL!$AE$14</f>
        <v>3.3609952291000125E-2</v>
      </c>
      <c r="GD17"/>
      <c r="GE17" s="72" cm="1">
        <f t="array" ref="GE17">PRODUCT(1+FS15:GE15)-1</f>
        <v>3.3609952291001166E-2</v>
      </c>
      <c r="GF17" s="72" cm="1">
        <f t="array" ref="GF17">PRODUCT(1+FT15:GF15)-1</f>
        <v>3.3609952291001166E-2</v>
      </c>
      <c r="GG17" s="72" cm="1">
        <f t="array" ref="GG17">PRODUCT(1+FU15:GG15)-1</f>
        <v>3.3609952291001166E-2</v>
      </c>
      <c r="GH17" s="72" cm="1">
        <f t="array" ref="GH17">PRODUCT(1+FV15:GH15)-1</f>
        <v>3.3609952291001166E-2</v>
      </c>
      <c r="GI17" s="72" cm="1">
        <f t="array" ref="GI17">PRODUCT(1+FW15:GI15)-1</f>
        <v>3.3609952291001166E-2</v>
      </c>
      <c r="GJ17" s="72" cm="1">
        <f t="array" ref="GJ17">PRODUCT(1+FX15:GJ15)-1</f>
        <v>3.3609952291001166E-2</v>
      </c>
      <c r="GK17" s="72" cm="1">
        <f t="array" ref="GK17">PRODUCT(1+FY15:GK15)-1</f>
        <v>3.3609952291001166E-2</v>
      </c>
      <c r="GL17" s="72" cm="1">
        <f t="array" ref="GL17">PRODUCT(1+FZ15:GL15)-1</f>
        <v>3.3609952291001166E-2</v>
      </c>
      <c r="GM17" s="72" cm="1">
        <f t="array" ref="GM17">PRODUCT(1+GA15:GM15)-1</f>
        <v>3.3609952291001166E-2</v>
      </c>
      <c r="GN17" s="72" cm="1">
        <f t="array" ref="GN17">PRODUCT(1+GB15:GN15)-1</f>
        <v>3.3609952291001166E-2</v>
      </c>
      <c r="GO17" s="72" cm="1">
        <f t="array" ref="GO17">PRODUCT(1+GC15:GO15)-1</f>
        <v>3.3609952291001166E-2</v>
      </c>
      <c r="GP17" s="73">
        <f>ANUAL!$AG$14</f>
        <v>3.3609952291000125E-2</v>
      </c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</row>
    <row r="18" spans="2:214" ht="3" customHeight="1">
      <c r="B18" s="46"/>
      <c r="C18" s="48"/>
    </row>
    <row r="19" spans="2:214">
      <c r="B19" s="46"/>
      <c r="C19" s="57" t="s">
        <v>4</v>
      </c>
      <c r="D19" s="63"/>
      <c r="E19" s="39">
        <v>4.7700471076733211E-3</v>
      </c>
      <c r="F19" s="39">
        <v>-4.0643318172925544E-4</v>
      </c>
      <c r="G19" s="39">
        <v>1.2440600559007198E-2</v>
      </c>
      <c r="H19" s="39">
        <v>8.0229768314359264E-3</v>
      </c>
      <c r="I19" s="39">
        <v>2.8004076591598447E-3</v>
      </c>
      <c r="J19" s="39">
        <v>1.5570051776285397E-2</v>
      </c>
      <c r="K19" s="39">
        <v>2.2278336608074767E-2</v>
      </c>
      <c r="L19" s="39">
        <v>2.7441632524074749E-2</v>
      </c>
      <c r="M19" s="39">
        <v>4.3407948692379107E-2</v>
      </c>
      <c r="N19" s="39">
        <v>3.2314190239532366E-2</v>
      </c>
      <c r="O19" s="39">
        <v>3.2773938795656508E-2</v>
      </c>
      <c r="P19" s="39">
        <v>9.5810827887206108E-3</v>
      </c>
      <c r="Q19" s="63"/>
      <c r="R19" s="39">
        <v>2.5767096938458849E-2</v>
      </c>
      <c r="S19" s="39">
        <v>2.5258540492509668E-2</v>
      </c>
      <c r="T19" s="39">
        <v>2.9382654010984055E-2</v>
      </c>
      <c r="U19" s="39">
        <v>1.5082790815338427E-2</v>
      </c>
      <c r="V19" s="39">
        <v>4.0963346381609964E-2</v>
      </c>
      <c r="W19" s="39">
        <v>6.0264343877098267E-3</v>
      </c>
      <c r="X19" s="39">
        <v>7.7733043422485082E-3</v>
      </c>
      <c r="Y19" s="39">
        <v>6.6368722298322776E-3</v>
      </c>
      <c r="Z19" s="39">
        <v>-6.3942673349889389E-3</v>
      </c>
      <c r="AA19" s="39">
        <v>6.4289614059423175E-3</v>
      </c>
      <c r="AB19" s="39">
        <v>1.8327051736349631E-4</v>
      </c>
      <c r="AC19" s="39">
        <v>8.7083353565746788E-3</v>
      </c>
      <c r="AD19" s="63"/>
      <c r="AE19" s="39">
        <v>1.8175493284213785E-2</v>
      </c>
      <c r="AF19" s="39">
        <v>1.832918673433255E-2</v>
      </c>
      <c r="AG19" s="39">
        <v>1.7407971295068166E-2</v>
      </c>
      <c r="AH19" s="39">
        <v>1.4112920585009049E-2</v>
      </c>
      <c r="AI19" s="39">
        <v>5.2164654880375852E-3</v>
      </c>
      <c r="AJ19" s="39">
        <v>5.852428263622045E-3</v>
      </c>
      <c r="AK19" s="39">
        <v>2.0614972768082398E-3</v>
      </c>
      <c r="AL19" s="39">
        <v>-6.9829394378956525E-3</v>
      </c>
      <c r="AM19" s="39">
        <v>-9.4607275587254951E-3</v>
      </c>
      <c r="AN19" s="39">
        <v>-9.7138081416397876E-3</v>
      </c>
      <c r="AO19" s="39">
        <v>-5.6452605018449727E-3</v>
      </c>
      <c r="AP19" s="39">
        <v>4.479036258823896E-3</v>
      </c>
      <c r="AQ19" s="63"/>
      <c r="AR19" s="39">
        <v>2.1179907769639781E-3</v>
      </c>
      <c r="AS19" s="39">
        <v>-6.0508910882575153E-4</v>
      </c>
      <c r="AT19" s="39">
        <v>5.1429313504655736E-4</v>
      </c>
      <c r="AU19" s="39">
        <v>-9.5000769323999642E-3</v>
      </c>
      <c r="AV19" s="39">
        <v>-1.8440398261921585E-2</v>
      </c>
      <c r="AW19" s="39">
        <v>-1.9298745068776241E-2</v>
      </c>
      <c r="AX19" s="39">
        <v>-7.2356499553745835E-3</v>
      </c>
      <c r="AY19" s="39">
        <v>-1.3566968518094313E-3</v>
      </c>
      <c r="AZ19" s="39">
        <v>3.6641478207890543E-3</v>
      </c>
      <c r="BA19" s="39">
        <v>4.9798888234047923E-3</v>
      </c>
      <c r="BB19" s="39">
        <v>5.9311093401224471E-3</v>
      </c>
      <c r="BC19" s="39">
        <v>7.399972217616551E-3</v>
      </c>
      <c r="BD19" s="63"/>
      <c r="BE19" s="39">
        <v>7.1792554213615748E-4</v>
      </c>
      <c r="BF19" s="39">
        <v>-5.1721118449184192E-3</v>
      </c>
      <c r="BG19" s="39">
        <v>-4.6681994994017375E-3</v>
      </c>
      <c r="BH19" s="39">
        <v>3.0911165637341753E-3</v>
      </c>
      <c r="BI19" s="39">
        <v>8.9082414435056028E-3</v>
      </c>
      <c r="BJ19" s="39">
        <v>8.1402868794651796E-3</v>
      </c>
      <c r="BK19" s="39">
        <v>6.0752774749231265E-3</v>
      </c>
      <c r="BL19" s="39">
        <v>2.8531119649647962E-3</v>
      </c>
      <c r="BM19" s="39">
        <v>6.2298584915944843E-3</v>
      </c>
      <c r="BN19" s="39">
        <v>1.5215156563388916E-2</v>
      </c>
      <c r="BO19" s="39">
        <v>1.2968806562438005E-2</v>
      </c>
      <c r="BP19" s="39">
        <v>9.3555461531846622E-3</v>
      </c>
      <c r="BQ19" s="63"/>
      <c r="BR19" s="39">
        <v>2.6827003528835294E-3</v>
      </c>
      <c r="BS19" s="39">
        <v>1.0609234188561771E-2</v>
      </c>
      <c r="BT19" s="39">
        <v>-3.3637024377138401E-3</v>
      </c>
      <c r="BU19" s="39">
        <v>2.368136251716777E-3</v>
      </c>
      <c r="BV19" s="39">
        <v>-4.881975213648246E-3</v>
      </c>
      <c r="BW19" s="39">
        <v>-1.6677196811811255E-2</v>
      </c>
      <c r="BX19" s="39">
        <v>-7.6635047933891086E-3</v>
      </c>
      <c r="BY19" s="39">
        <v>3.5684799084310724E-3</v>
      </c>
      <c r="BZ19" s="39">
        <v>4.1595823691267242E-3</v>
      </c>
      <c r="CA19" s="39">
        <v>-3.6058018553082149E-3</v>
      </c>
      <c r="CB19" s="39">
        <v>2.6821373274952976E-3</v>
      </c>
      <c r="CC19" s="39">
        <v>-1.4968248581581634E-4</v>
      </c>
      <c r="CD19" s="63"/>
      <c r="CE19" s="39">
        <v>4.0695427334051714E-3</v>
      </c>
      <c r="CF19" s="39">
        <v>-7.2854693027618114E-3</v>
      </c>
      <c r="CG19" s="39">
        <v>5.2064425239086633E-3</v>
      </c>
      <c r="CH19" s="39">
        <v>2.7268892756482616E-2</v>
      </c>
      <c r="CI19" s="39">
        <v>8.3840161091698912E-3</v>
      </c>
      <c r="CJ19" s="39">
        <v>-4.9947808926195589E-3</v>
      </c>
      <c r="CK19" s="39">
        <v>-1.1557406607353613E-2</v>
      </c>
      <c r="CL19" s="39">
        <v>-2.2484799323289908E-3</v>
      </c>
      <c r="CM19" s="39">
        <v>1.5700588964729006E-2</v>
      </c>
      <c r="CN19" s="33">
        <v>1.6500000000000001E-2</v>
      </c>
      <c r="CO19" s="33">
        <v>4.4241332077156418E-3</v>
      </c>
      <c r="CP19" s="33">
        <v>3.2256592930366658E-3</v>
      </c>
      <c r="CQ19" s="63"/>
      <c r="CR19" s="33">
        <f>(DC21+1)^(CR$10/360)-1</f>
        <v>3.5292932338826244E-3</v>
      </c>
      <c r="CS19" s="33">
        <f>(DC21+1)^(CS$10/360)-1</f>
        <v>3.5292932338826244E-3</v>
      </c>
      <c r="CT19" s="33">
        <f>(DC21+1)^(CT$10/360)-1</f>
        <v>3.5292932338826244E-3</v>
      </c>
      <c r="CU19" s="33">
        <f>(DC21+1)^(CU$10/360)-1</f>
        <v>3.5292932338826244E-3</v>
      </c>
      <c r="CV19" s="33">
        <f>(DC21+1)^(CV$10/360)-1</f>
        <v>3.5292932338826244E-3</v>
      </c>
      <c r="CW19" s="33">
        <f>(DC21+1)^(CW$10/360)-1</f>
        <v>3.5292932338826244E-3</v>
      </c>
      <c r="CX19" s="33">
        <f>(DC21+1)^(CX$10/360)-1</f>
        <v>3.5292932338826244E-3</v>
      </c>
      <c r="CY19" s="33">
        <f>(DC21+1)^(CY$10/360)-1</f>
        <v>3.5292932338826244E-3</v>
      </c>
      <c r="CZ19" s="33">
        <f>(DC21+1)^(CZ$10/360)-1</f>
        <v>3.5292932338826244E-3</v>
      </c>
      <c r="DA19" s="33">
        <f>(DC21+1)^(DA$10/360)-1</f>
        <v>3.5292932338826244E-3</v>
      </c>
      <c r="DB19" s="33">
        <f>(DC21+1)^(DB$10/360)-1</f>
        <v>3.5292932338826244E-3</v>
      </c>
      <c r="DC19" s="33">
        <f>(DC21+1)^(DC$10/360)-1</f>
        <v>3.5292932338826244E-3</v>
      </c>
      <c r="DD19" s="63"/>
      <c r="DE19" s="33">
        <f>(DP21+1)^(DE$10/360)-1</f>
        <v>3.081180711516307E-3</v>
      </c>
      <c r="DF19" s="33">
        <f>(DP21+1)^(DF$10/360)-1</f>
        <v>3.081180711516307E-3</v>
      </c>
      <c r="DG19" s="33">
        <f>(DP21+1)^(DG$10/360)-1</f>
        <v>3.081180711516307E-3</v>
      </c>
      <c r="DH19" s="33">
        <f>(DP21+1)^(DH$10/360)-1</f>
        <v>3.081180711516307E-3</v>
      </c>
      <c r="DI19" s="33">
        <f>(DP21+1)^(DI$10/360)-1</f>
        <v>3.081180711516307E-3</v>
      </c>
      <c r="DJ19" s="33">
        <f>(DP21+1)^(DJ$10/360)-1</f>
        <v>3.081180711516307E-3</v>
      </c>
      <c r="DK19" s="33">
        <f>(DP21+1)^(DK$10/360)-1</f>
        <v>3.081180711516307E-3</v>
      </c>
      <c r="DL19" s="33">
        <f>(DP21+1)^(DL$10/360)-1</f>
        <v>3.081180711516307E-3</v>
      </c>
      <c r="DM19" s="33">
        <f>(DP21+1)^(DM$10/360)-1</f>
        <v>3.081180711516307E-3</v>
      </c>
      <c r="DN19" s="33">
        <f>(DP21+1)^(DN$10/360)-1</f>
        <v>3.081180711516307E-3</v>
      </c>
      <c r="DO19" s="33">
        <f>(DP21+1)^(DO$10/360)-1</f>
        <v>3.081180711516307E-3</v>
      </c>
      <c r="DP19" s="33">
        <f>(DP21+1)^(DP$10/360)-1</f>
        <v>3.081180711516307E-3</v>
      </c>
      <c r="DQ19" s="63"/>
      <c r="DR19" s="33">
        <f>($EC$21+1)^(DR$10/360)-1</f>
        <v>3.0858895348664372E-3</v>
      </c>
      <c r="DS19" s="33">
        <f t="shared" ref="DS19:EC19" si="42">($EC$21+1)^(DS$10/360)-1</f>
        <v>3.0858895348664372E-3</v>
      </c>
      <c r="DT19" s="33">
        <f t="shared" si="42"/>
        <v>3.0858895348664372E-3</v>
      </c>
      <c r="DU19" s="33">
        <f t="shared" si="42"/>
        <v>3.0858895348664372E-3</v>
      </c>
      <c r="DV19" s="33">
        <f t="shared" si="42"/>
        <v>3.0858895348664372E-3</v>
      </c>
      <c r="DW19" s="33">
        <f t="shared" si="42"/>
        <v>3.0858895348664372E-3</v>
      </c>
      <c r="DX19" s="33">
        <f t="shared" si="42"/>
        <v>3.0858895348664372E-3</v>
      </c>
      <c r="DY19" s="33">
        <f t="shared" si="42"/>
        <v>3.0858895348664372E-3</v>
      </c>
      <c r="DZ19" s="33">
        <f t="shared" si="42"/>
        <v>3.0858895348664372E-3</v>
      </c>
      <c r="EA19" s="33">
        <f t="shared" si="42"/>
        <v>3.0858895348664372E-3</v>
      </c>
      <c r="EB19" s="33">
        <f t="shared" si="42"/>
        <v>3.0858895348664372E-3</v>
      </c>
      <c r="EC19" s="33">
        <f t="shared" si="42"/>
        <v>3.0858895348664372E-3</v>
      </c>
      <c r="ED19" s="63"/>
      <c r="EE19" s="33">
        <f>($EP$21+1)^(EE$10/360)-1</f>
        <v>3.0058459147335181E-3</v>
      </c>
      <c r="EF19" s="33">
        <f t="shared" ref="EF19:EP19" si="43">($EP$21+1)^(EF$10/360)-1</f>
        <v>3.0058459147335181E-3</v>
      </c>
      <c r="EG19" s="33">
        <f t="shared" si="43"/>
        <v>3.0058459147335181E-3</v>
      </c>
      <c r="EH19" s="33">
        <f t="shared" si="43"/>
        <v>3.0058459147335181E-3</v>
      </c>
      <c r="EI19" s="33">
        <f t="shared" si="43"/>
        <v>3.0058459147335181E-3</v>
      </c>
      <c r="EJ19" s="33">
        <f t="shared" si="43"/>
        <v>3.0058459147335181E-3</v>
      </c>
      <c r="EK19" s="33">
        <f t="shared" si="43"/>
        <v>3.0058459147335181E-3</v>
      </c>
      <c r="EL19" s="33">
        <f t="shared" si="43"/>
        <v>3.0058459147335181E-3</v>
      </c>
      <c r="EM19" s="33">
        <f t="shared" si="43"/>
        <v>3.0058459147335181E-3</v>
      </c>
      <c r="EN19" s="33">
        <f t="shared" si="43"/>
        <v>3.0058459147335181E-3</v>
      </c>
      <c r="EO19" s="33">
        <f t="shared" si="43"/>
        <v>3.0058459147335181E-3</v>
      </c>
      <c r="EP19" s="33">
        <f t="shared" si="43"/>
        <v>3.0058459147335181E-3</v>
      </c>
      <c r="ER19" s="33">
        <f>($FC$21+1)^(ER$10/360)-1</f>
        <v>2.9303608935729031E-3</v>
      </c>
      <c r="ES19" s="33">
        <f t="shared" ref="ES19:FC19" si="44">($FC$21+1)^(ES$10/360)-1</f>
        <v>2.9303608935729031E-3</v>
      </c>
      <c r="ET19" s="33">
        <f t="shared" si="44"/>
        <v>2.9303608935729031E-3</v>
      </c>
      <c r="EU19" s="33">
        <f t="shared" si="44"/>
        <v>2.9303608935729031E-3</v>
      </c>
      <c r="EV19" s="33">
        <f t="shared" si="44"/>
        <v>2.9303608935729031E-3</v>
      </c>
      <c r="EW19" s="33">
        <f t="shared" si="44"/>
        <v>2.9303608935729031E-3</v>
      </c>
      <c r="EX19" s="33">
        <f t="shared" si="44"/>
        <v>2.9303608935729031E-3</v>
      </c>
      <c r="EY19" s="33">
        <f t="shared" si="44"/>
        <v>2.9303608935729031E-3</v>
      </c>
      <c r="EZ19" s="33">
        <f t="shared" si="44"/>
        <v>2.9303608935729031E-3</v>
      </c>
      <c r="FA19" s="33">
        <f t="shared" si="44"/>
        <v>2.9303608935729031E-3</v>
      </c>
      <c r="FB19" s="33">
        <f t="shared" si="44"/>
        <v>2.9303608935729031E-3</v>
      </c>
      <c r="FC19" s="33">
        <f t="shared" si="44"/>
        <v>2.9303608935729031E-3</v>
      </c>
      <c r="FE19" s="33">
        <f t="shared" ref="FE19:FP19" si="45">($FP$21+1)^(FE$10/360)-1</f>
        <v>2.9760257307480664E-3</v>
      </c>
      <c r="FF19" s="33">
        <f t="shared" si="45"/>
        <v>2.9760257307480664E-3</v>
      </c>
      <c r="FG19" s="33">
        <f t="shared" si="45"/>
        <v>2.9760257307480664E-3</v>
      </c>
      <c r="FH19" s="33">
        <f t="shared" si="45"/>
        <v>2.9760257307480664E-3</v>
      </c>
      <c r="FI19" s="33">
        <f t="shared" si="45"/>
        <v>2.9760257307480664E-3</v>
      </c>
      <c r="FJ19" s="33">
        <f t="shared" si="45"/>
        <v>2.9760257307480664E-3</v>
      </c>
      <c r="FK19" s="33">
        <f t="shared" si="45"/>
        <v>2.9760257307480664E-3</v>
      </c>
      <c r="FL19" s="33">
        <f t="shared" si="45"/>
        <v>2.9760257307480664E-3</v>
      </c>
      <c r="FM19" s="33">
        <f t="shared" si="45"/>
        <v>2.9760257307480664E-3</v>
      </c>
      <c r="FN19" s="33">
        <f t="shared" si="45"/>
        <v>2.9760257307480664E-3</v>
      </c>
      <c r="FO19" s="33">
        <f t="shared" si="45"/>
        <v>2.9760257307480664E-3</v>
      </c>
      <c r="FP19" s="33">
        <f t="shared" si="45"/>
        <v>2.9760257307480664E-3</v>
      </c>
      <c r="FR19" s="33">
        <f t="shared" ref="FR19:GC19" si="46">($GC$21+1)^(FR$10/360)-1</f>
        <v>2.9760257307480664E-3</v>
      </c>
      <c r="FS19" s="33">
        <f t="shared" si="46"/>
        <v>2.9760257307480664E-3</v>
      </c>
      <c r="FT19" s="33">
        <f t="shared" si="46"/>
        <v>2.9760257307480664E-3</v>
      </c>
      <c r="FU19" s="33">
        <f t="shared" si="46"/>
        <v>2.9760257307480664E-3</v>
      </c>
      <c r="FV19" s="33">
        <f t="shared" si="46"/>
        <v>2.9760257307480664E-3</v>
      </c>
      <c r="FW19" s="33">
        <f t="shared" si="46"/>
        <v>2.9760257307480664E-3</v>
      </c>
      <c r="FX19" s="33">
        <f t="shared" si="46"/>
        <v>2.9760257307480664E-3</v>
      </c>
      <c r="FY19" s="33">
        <f t="shared" si="46"/>
        <v>2.9760257307480664E-3</v>
      </c>
      <c r="FZ19" s="33">
        <f t="shared" si="46"/>
        <v>2.9760257307480664E-3</v>
      </c>
      <c r="GA19" s="33">
        <f t="shared" si="46"/>
        <v>2.9760257307480664E-3</v>
      </c>
      <c r="GB19" s="33">
        <f t="shared" si="46"/>
        <v>2.9760257307480664E-3</v>
      </c>
      <c r="GC19" s="33">
        <f t="shared" si="46"/>
        <v>2.9760257307480664E-3</v>
      </c>
      <c r="GE19" s="33">
        <f t="shared" ref="GE19:GP19" si="47">($GP$21+1)^(GE$10/360)-1</f>
        <v>2.9760257307480664E-3</v>
      </c>
      <c r="GF19" s="33">
        <f t="shared" si="47"/>
        <v>2.9760257307480664E-3</v>
      </c>
      <c r="GG19" s="33">
        <f t="shared" si="47"/>
        <v>2.9760257307480664E-3</v>
      </c>
      <c r="GH19" s="33">
        <f t="shared" si="47"/>
        <v>2.9760257307480664E-3</v>
      </c>
      <c r="GI19" s="33">
        <f t="shared" si="47"/>
        <v>2.9760257307480664E-3</v>
      </c>
      <c r="GJ19" s="33">
        <f t="shared" si="47"/>
        <v>2.9760257307480664E-3</v>
      </c>
      <c r="GK19" s="33">
        <f t="shared" si="47"/>
        <v>2.9760257307480664E-3</v>
      </c>
      <c r="GL19" s="33">
        <f t="shared" si="47"/>
        <v>2.9760257307480664E-3</v>
      </c>
      <c r="GM19" s="33">
        <f t="shared" si="47"/>
        <v>2.9760257307480664E-3</v>
      </c>
      <c r="GN19" s="33">
        <f t="shared" si="47"/>
        <v>2.9760257307480664E-3</v>
      </c>
      <c r="GO19" s="33">
        <f t="shared" si="47"/>
        <v>2.9760257307480664E-3</v>
      </c>
      <c r="GP19" s="33">
        <f t="shared" si="47"/>
        <v>2.9760257307480664E-3</v>
      </c>
    </row>
    <row r="20" spans="2:214" ht="3" customHeight="1">
      <c r="B20" s="46"/>
      <c r="C20" s="48"/>
    </row>
    <row r="21" spans="2:214" s="5" customFormat="1">
      <c r="B21" s="69"/>
      <c r="C21" s="70" t="s">
        <v>20</v>
      </c>
      <c r="D21" s="71"/>
      <c r="E21" s="72">
        <v>7.8086130082771765E-2</v>
      </c>
      <c r="F21" s="72">
        <v>6.8197834807011581E-2</v>
      </c>
      <c r="G21" s="72">
        <v>6.807876497667853E-2</v>
      </c>
      <c r="H21" s="72">
        <v>6.684755932026798E-2</v>
      </c>
      <c r="I21" s="72">
        <v>6.5090534333431593E-2</v>
      </c>
      <c r="J21" s="72">
        <v>7.3139848406261754E-2</v>
      </c>
      <c r="K21" s="72">
        <v>9.2719189150545445E-2</v>
      </c>
      <c r="L21" s="72">
        <v>0.13024272068788512</v>
      </c>
      <c r="M21" s="72">
        <v>0.17936829983078995</v>
      </c>
      <c r="N21" s="72">
        <v>0.20931484231782527</v>
      </c>
      <c r="O21" s="72">
        <v>0.24521153696147446</v>
      </c>
      <c r="P21" s="72" cm="1">
        <f t="array" ref="P21">PRODUCT(1+E19:P19)-1</f>
        <v>0.23138351126052603</v>
      </c>
      <c r="Q21" s="71"/>
      <c r="R21" s="72" cm="1">
        <f t="array" ref="R21">PRODUCT(1+F19:R19)-1</f>
        <v>0.25711618613590925</v>
      </c>
      <c r="S21" s="72" cm="1">
        <f t="array" ref="S21">PRODUCT(1+G19:S19)-1</f>
        <v>0.28939315839107671</v>
      </c>
      <c r="T21" s="72" cm="1">
        <f t="array" ref="T21">PRODUCT(1+H19:T19)-1</f>
        <v>0.31096970105245769</v>
      </c>
      <c r="U21" s="72" cm="1">
        <f t="array" ref="U21">PRODUCT(1+I19:U19)-1</f>
        <v>0.32015124000611817</v>
      </c>
      <c r="V21" s="72" cm="1">
        <f t="array" ref="V21">PRODUCT(1+J19:V19)-1</f>
        <v>0.37039139795970732</v>
      </c>
      <c r="W21" s="72" cm="1">
        <f t="array" ref="W21">PRODUCT(1+K19:W19)-1</f>
        <v>0.35751341760586808</v>
      </c>
      <c r="X21" s="72" cm="1">
        <f t="array" ref="X21">PRODUCT(1+L19:X19)-1</f>
        <v>0.3382517593876182</v>
      </c>
      <c r="Y21" s="72" cm="1">
        <f t="array" ref="Y21">PRODUCT(1+M19:Y19)-1</f>
        <v>0.31115337619381167</v>
      </c>
      <c r="Z21" s="72" cm="1">
        <f t="array" ref="Z21">PRODUCT(1+N19:Z19)-1</f>
        <v>0.24857157990976897</v>
      </c>
      <c r="AA21" s="72" cm="1">
        <f t="array" ref="AA21">PRODUCT(1+O19:AA19)-1</f>
        <v>0.21726370739705825</v>
      </c>
      <c r="AB21" s="72" cm="1">
        <f t="array" ref="AB21">PRODUCT(1+P19:AB19)-1</f>
        <v>0.17885119890440171</v>
      </c>
      <c r="AC21" s="72" cm="1">
        <f t="array" ref="AC21">PRODUCT(1+R19:AC19)-1</f>
        <v>0.17783212339450394</v>
      </c>
      <c r="AD21" s="71"/>
      <c r="AE21" s="72" cm="1">
        <f t="array" ref="AE21">PRODUCT(1+S19:AE19)-1</f>
        <v>0.16911510110090866</v>
      </c>
      <c r="AF21" s="72" cm="1">
        <f t="array" ref="AF21">PRODUCT(1+T19:AF19)-1</f>
        <v>0.16121347258517504</v>
      </c>
      <c r="AG21" s="72" cm="1">
        <f t="array" ref="AG21">PRODUCT(1+U19:AG19)-1</f>
        <v>0.14770521805468251</v>
      </c>
      <c r="AH21" s="72" cm="1">
        <f t="array" ref="AH21">PRODUCT(1+V19:AH19)-1</f>
        <v>0.14660863250101452</v>
      </c>
      <c r="AI21" s="72" cm="1">
        <f t="array" ref="AI21">PRODUCT(1+W19:AI19)-1</f>
        <v>0.10723387222724612</v>
      </c>
      <c r="AJ21" s="72" cm="1">
        <f t="array" ref="AJ21">PRODUCT(1+X19:AJ19)-1</f>
        <v>0.10704236088323049</v>
      </c>
      <c r="AK21" s="72" cm="1">
        <f t="array" ref="AK21">PRODUCT(1+Y19:AK19)-1</f>
        <v>0.10076792163048442</v>
      </c>
      <c r="AL21" s="72" cm="1">
        <f t="array" ref="AL21">PRODUCT(1+Z19:AL19)-1</f>
        <v>8.5874515481677349E-2</v>
      </c>
      <c r="AM21" s="72" cm="1">
        <f t="array" ref="AM21">PRODUCT(1+AA19:AM19)-1</f>
        <v>8.252329587793894E-2</v>
      </c>
      <c r="AN21" s="72" cm="1">
        <f t="array" ref="AN21">PRODUCT(1+AB19:AN19)-1</f>
        <v>6.5159999743421126E-2</v>
      </c>
      <c r="AO21" s="72" cm="1">
        <f t="array" ref="AO21">PRODUCT(1+AC19:AO19)-1</f>
        <v>5.8952819237679366E-2</v>
      </c>
      <c r="AP21" s="72" cm="1">
        <f t="array" ref="AP21">PRODUCT(1+AE19:AP19)-1</f>
        <v>5.4512855725948217E-2</v>
      </c>
      <c r="AQ21" s="71"/>
      <c r="AR21" s="72" cm="1">
        <f t="array" ref="AR21">PRODUCT(1+AF19:AR19)-1</f>
        <v>3.7882281786156824E-2</v>
      </c>
      <c r="AS21" s="72" cm="1">
        <f t="array" ref="AS21">PRODUCT(1+AG19:AS19)-1</f>
        <v>1.8584446005679878E-2</v>
      </c>
      <c r="AT21" s="72" cm="1">
        <f t="array" ref="AT21">PRODUCT(1+AH19:AT19)-1</f>
        <v>1.6712329238914858E-3</v>
      </c>
      <c r="AU21" s="72" cm="1">
        <f t="array" ref="AU21">PRODUCT(1+AI19:AU19)-1</f>
        <v>-2.1652067525379626E-2</v>
      </c>
      <c r="AV21" s="72" cm="1">
        <f t="array" ref="AV21">PRODUCT(1+AJ19:AV19)-1</f>
        <v>-4.4676604561160516E-2</v>
      </c>
      <c r="AW21" s="72" cm="1">
        <f t="array" ref="AW21">PRODUCT(1+AK19:AW19)-1</f>
        <v>-6.8564307798757662E-2</v>
      </c>
      <c r="AX21" s="72" cm="1">
        <f t="array" ref="AX21">PRODUCT(1+AL19:AX19)-1</f>
        <v>-7.7206187355290279E-2</v>
      </c>
      <c r="AY21" s="72" cm="1">
        <f t="array" ref="AY21">PRODUCT(1+AM19:AY19)-1</f>
        <v>-7.1977816108637516E-2</v>
      </c>
      <c r="AZ21" s="72" cm="1">
        <f t="array" ref="AZ21">PRODUCT(1+AN19:AZ19)-1</f>
        <v>-5.9681306669915668E-2</v>
      </c>
      <c r="BA21" s="72" cm="1">
        <f t="array" ref="BA21">PRODUCT(1+AO19:BA19)-1</f>
        <v>-4.572901889295411E-2</v>
      </c>
      <c r="BB21" s="72" cm="1">
        <f t="array" ref="BB21">PRODUCT(1+AP19:BB19)-1</f>
        <v>-3.461930787339651E-2</v>
      </c>
      <c r="BC21" s="72" cm="1">
        <f t="array" ref="BC21">PRODUCT(1+AR19:BC19)-1</f>
        <v>-3.1812066432042596E-2</v>
      </c>
      <c r="BD21" s="71"/>
      <c r="BE21" s="72" cm="1">
        <f t="array" ref="BE21">PRODUCT(1+AS19:BE19)-1</f>
        <v>-3.3164727774363634E-2</v>
      </c>
      <c r="BF21" s="72" cm="1">
        <f t="array" ref="BF21">PRODUCT(1+AT19:BF19)-1</f>
        <v>-3.7582959868794896E-2</v>
      </c>
      <c r="BG21" s="72" cm="1">
        <f t="array" ref="BG21">PRODUCT(1+AU19:BG19)-1</f>
        <v>-4.2568115259348005E-2</v>
      </c>
      <c r="BH21" s="72" cm="1">
        <f t="array" ref="BH21">PRODUCT(1+AV19:BH19)-1</f>
        <v>-3.0397281280075572E-2</v>
      </c>
      <c r="BI21" s="72" cm="1">
        <f t="array" ref="BI21">PRODUCT(1+AW19:BI19)-1</f>
        <v>-3.3817894396219739E-3</v>
      </c>
      <c r="BJ21" s="72" cm="1">
        <f t="array" ref="BJ21">PRODUCT(1+AX19:BJ19)-1</f>
        <v>2.4502582872803602E-2</v>
      </c>
      <c r="BK21" s="72" cm="1">
        <f t="array" ref="BK21">PRODUCT(1+AY19:BK19)-1</f>
        <v>3.8239054707392972E-2</v>
      </c>
      <c r="BL21" s="72" cm="1">
        <f t="array" ref="BL21">PRODUCT(1+AZ19:BL19)-1</f>
        <v>4.2615780523955982E-2</v>
      </c>
      <c r="BM21" s="72" cm="1">
        <f t="array" ref="BM21">PRODUCT(1+BA19:BM19)-1</f>
        <v>4.5281064961433248E-2</v>
      </c>
      <c r="BN21" s="72" cm="1">
        <f t="array" ref="BN21">PRODUCT(1+BB19:BN19)-1</f>
        <v>5.5926782037366118E-2</v>
      </c>
      <c r="BO21" s="72" cm="1">
        <f t="array" ref="BO21">PRODUCT(1+BC19:BO19)-1</f>
        <v>6.3314259084166657E-2</v>
      </c>
      <c r="BP21" s="72">
        <f>ANUAL!M16</f>
        <v>6.5378374339009462E-2</v>
      </c>
      <c r="BQ21" s="71"/>
      <c r="BR21" s="72">
        <f t="array" ref="BR21">PRODUCT(1+BF19:BR19)-1</f>
        <v>6.7470101228664703E-2</v>
      </c>
      <c r="BS21" s="72">
        <f t="array" ref="BS21">PRODUCT(1+BG19:BS19)-1</f>
        <v>8.440379925669772E-2</v>
      </c>
      <c r="BT21" s="72">
        <f t="array" ref="BT21">PRODUCT(1+BH19:BT19)-1</f>
        <v>8.5825035440553199E-2</v>
      </c>
      <c r="BU21" s="72" cm="1">
        <f t="array" ref="BU21">PRODUCT(1+BI19:BU19)-1</f>
        <v>8.5042424459400134E-2</v>
      </c>
      <c r="BV21" s="72">
        <f t="array" ref="BV21">PRODUCT(1+BJ19:BV19)-1</f>
        <v>7.0211571165854414E-2</v>
      </c>
      <c r="BW21" s="72">
        <f t="array" ref="BW21">PRODUCT(1+BK19:BW19)-1</f>
        <v>4.3866072866370676E-2</v>
      </c>
      <c r="BX21" s="72">
        <f t="array" ref="BX21">PRODUCT(1+BL19:BX19)-1</f>
        <v>2.9611226322100448E-2</v>
      </c>
      <c r="BY21" s="72">
        <f t="array" ref="BY21">PRODUCT(1+BM19:BY19)-1</f>
        <v>3.0345681704205596E-2</v>
      </c>
      <c r="BZ21" s="72">
        <f t="array" ref="BZ21">PRODUCT(1+BN19:BZ19)-1</f>
        <v>2.8225788277551178E-2</v>
      </c>
      <c r="CA21" s="72">
        <f t="array" ref="CA21">PRODUCT(1+BO19:CA19)-1</f>
        <v>9.1636272360304805E-3</v>
      </c>
      <c r="CB21" s="72">
        <f t="array" ref="CB21">PRODUCT(1+BP19:CB19)-1</f>
        <v>-1.084400511774164E-3</v>
      </c>
      <c r="CC21" s="72">
        <f>ANUAL!$O$16</f>
        <v>-1.049131485467953E-2</v>
      </c>
      <c r="CD21" s="71"/>
      <c r="CE21" s="72" cm="1">
        <f t="array" ref="CE21">PRODUCT(1+BS19:CE19)-1</f>
        <v>-9.1226938742129393E-3</v>
      </c>
      <c r="CF21" s="72">
        <f t="array" ref="CF21">PRODUCT(1+BT19:CF19)-1</f>
        <v>-2.6668007126411486E-2</v>
      </c>
      <c r="CG21" s="72">
        <f t="array" ref="CG21">PRODUCT(1+BU19:CG19)-1</f>
        <v>-1.829825750449332E-2</v>
      </c>
      <c r="CH21" s="72">
        <f t="array" ref="CH21">PRODUCT(1+BV19:CH19)-1</f>
        <v>6.0891059462200303E-3</v>
      </c>
      <c r="CI21" s="72">
        <f t="array" ref="CI21">PRODUCT(1+BW19:CI19)-1</f>
        <v>1.9501353556075296E-2</v>
      </c>
      <c r="CJ21" s="72">
        <f t="array" ref="CJ21">PRODUCT(1+BX19:CJ19)-1</f>
        <v>3.1613590558822624E-2</v>
      </c>
      <c r="CK21" s="72">
        <f t="array" ref="CK21">PRODUCT(1+BY19:CK19)-1</f>
        <v>2.7565566475266756E-2</v>
      </c>
      <c r="CL21" s="72">
        <f t="array" ref="CL21">PRODUCT(1+BZ19:CL19)-1</f>
        <v>2.1609512898853378E-2</v>
      </c>
      <c r="CM21" s="72">
        <f t="array" ref="CM21">PRODUCT(1+CA19:CM19)-1</f>
        <v>3.335107503052015E-2</v>
      </c>
      <c r="CN21" s="72">
        <f t="array" ref="CN21">PRODUCT(1+CB19:CN19)-1</f>
        <v>5.4202613508182118E-2</v>
      </c>
      <c r="CO21" s="72">
        <f t="array" ref="CO21">PRODUCT(1+CC19:CO19)-1</f>
        <v>5.6034117771879943E-2</v>
      </c>
      <c r="CP21" s="73">
        <f>ANUAL!$Q$16</f>
        <v>5.9599127469002443E-2</v>
      </c>
      <c r="CQ21" s="71"/>
      <c r="CR21" s="72">
        <f t="array" ref="CR21">PRODUCT(1+CF19:CR19)-1</f>
        <v>5.902899972989073E-2</v>
      </c>
      <c r="CS21" s="72">
        <f t="array" ref="CS21">PRODUCT(1+CG19:CS19)-1</f>
        <v>7.0566200805666668E-2</v>
      </c>
      <c r="CT21" s="72">
        <f t="array" ref="CT21">PRODUCT(1+CH19:CT19)-1</f>
        <v>6.8780001207603414E-2</v>
      </c>
      <c r="CU21" s="72">
        <f t="array" ref="CU21">PRODUCT(1+CI19:CU19)-1</f>
        <v>4.4081103591468773E-2</v>
      </c>
      <c r="CV21" s="72">
        <f t="array" ref="CV21">PRODUCT(1+CJ19:CV19)-1</f>
        <v>3.9054522114286616E-2</v>
      </c>
      <c r="CW21" s="72">
        <f t="array" ref="CW21">PRODUCT(1+CK19:CW19)-1</f>
        <v>4.7955960617217519E-2</v>
      </c>
      <c r="CX21" s="72">
        <f t="array" ref="CX21">PRODUCT(1+CL19:CX19)-1</f>
        <v>6.3951019035734635E-2</v>
      </c>
      <c r="CY21" s="72">
        <f t="array" ref="CY21">PRODUCT(1+CM19:CY19)-1</f>
        <v>7.0112139840172061E-2</v>
      </c>
      <c r="CZ21" s="72">
        <f t="array" ref="CZ21">PRODUCT(1+CN19:CZ19)-1</f>
        <v>5.7288822161053021E-2</v>
      </c>
      <c r="DA21" s="72">
        <f t="array" ref="DA21">PRODUCT(1+CO19:DA19)-1</f>
        <v>4.3797643332381453E-2</v>
      </c>
      <c r="DB21" s="72">
        <f t="array" ref="DB21">PRODUCT(1+CP19:DB19)-1</f>
        <v>4.2867725556647196E-2</v>
      </c>
      <c r="DC21" s="73">
        <f>ANUAL!$S$16</f>
        <v>4.3183357472914852E-2</v>
      </c>
      <c r="DD21" s="71"/>
      <c r="DE21" s="72">
        <f t="array" ref="DE21">PRODUCT(1+CS19:DE19)-1</f>
        <v>4.2717537960958563E-2</v>
      </c>
      <c r="DF21" s="72">
        <f t="array" ref="DF21">PRODUCT(1+CT19:DF19)-1</f>
        <v>4.2251926454446975E-2</v>
      </c>
      <c r="DG21" s="72">
        <f t="array" ref="DG21">PRODUCT(1+CU19:DG19)-1</f>
        <v>4.1786522860497444E-2</v>
      </c>
      <c r="DH21" s="72">
        <f t="array" ref="DH21">PRODUCT(1+CV19:DH19)-1</f>
        <v>4.1321327086269788E-2</v>
      </c>
      <c r="DI21" s="72">
        <f t="array" ref="DI21">PRODUCT(1+CW19:DI19)-1</f>
        <v>4.085633903896424E-2</v>
      </c>
      <c r="DJ21" s="72">
        <f t="array" ref="DJ21">PRODUCT(1+CX19:DJ19)-1</f>
        <v>4.0391558625823887E-2</v>
      </c>
      <c r="DK21" s="72">
        <f t="array" ref="DK21">PRODUCT(1+CY19:DK19)-1</f>
        <v>3.9926985754132005E-2</v>
      </c>
      <c r="DL21" s="72">
        <f t="array" ref="DL21">PRODUCT(1+CZ19:DL19)-1</f>
        <v>3.946262033121406E-2</v>
      </c>
      <c r="DM21" s="72">
        <f t="array" ref="DM21">PRODUCT(1+DA19:DM19)-1</f>
        <v>3.8998462264436595E-2</v>
      </c>
      <c r="DN21" s="72">
        <f t="array" ref="DN21">PRODUCT(1+DB19:DN19)-1</f>
        <v>3.8534511461207233E-2</v>
      </c>
      <c r="DO21" s="72">
        <f t="array" ref="DO21">PRODUCT(1+DC19:DO19)-1</f>
        <v>3.8070767828976004E-2</v>
      </c>
      <c r="DP21" s="73">
        <f>ANUAL!$U$16</f>
        <v>3.7607231275230649E-2</v>
      </c>
      <c r="DQ21" s="71"/>
      <c r="DR21" s="72">
        <f t="array" ref="DR21">PRODUCT(1+DF19:DR19)-1</f>
        <v>3.7612102176264317E-2</v>
      </c>
      <c r="DS21" s="72">
        <f t="array" ref="DS21">PRODUCT(1+DG19:DS19)-1</f>
        <v>3.7616973100162543E-2</v>
      </c>
      <c r="DT21" s="72">
        <f t="array" ref="DT21">PRODUCT(1+DH19:DT19)-1</f>
        <v>3.7621844046926922E-2</v>
      </c>
      <c r="DU21" s="72">
        <f t="array" ref="DU21">PRODUCT(1+DI19:DU19)-1</f>
        <v>3.7626715016557011E-2</v>
      </c>
      <c r="DV21" s="72">
        <f t="array" ref="DV21">PRODUCT(1+DJ19:DV19)-1</f>
        <v>3.7631586009053253E-2</v>
      </c>
      <c r="DW21" s="72">
        <f t="array" ref="DW21">PRODUCT(1+DK19:DW19)-1</f>
        <v>3.7636457024415426E-2</v>
      </c>
      <c r="DX21" s="72">
        <f t="array" ref="DX21">PRODUCT(1+DL19:DX19)-1</f>
        <v>3.7641328062644419E-2</v>
      </c>
      <c r="DY21" s="72">
        <f t="array" ref="DY21">PRODUCT(1+DM19:DY19)-1</f>
        <v>3.7646199123739343E-2</v>
      </c>
      <c r="DZ21" s="72">
        <f t="array" ref="DZ21">PRODUCT(1+DN19:DZ19)-1</f>
        <v>3.7651070207701531E-2</v>
      </c>
      <c r="EA21" s="72">
        <f t="array" ref="EA21">PRODUCT(1+DO19:EA19)-1</f>
        <v>3.7655941314529651E-2</v>
      </c>
      <c r="EB21" s="72">
        <f t="array" ref="EB21">PRODUCT(1+DP19:EB19)-1</f>
        <v>3.766081244422459E-2</v>
      </c>
      <c r="EC21" s="73">
        <f>ANUAL!$W$16</f>
        <v>3.766568359678743E-2</v>
      </c>
      <c r="ED21" s="71"/>
      <c r="EE21" s="72">
        <f t="array" ref="EE21">PRODUCT(1+DS19:EE19)-1</f>
        <v>3.7582880599885682E-2</v>
      </c>
      <c r="EF21" s="72">
        <f t="array" ref="EF21">PRODUCT(1+DT19:EF19)-1</f>
        <v>3.7500084210446483E-2</v>
      </c>
      <c r="EG21" s="72">
        <f t="array" ref="EG21">PRODUCT(1+DU19:EG19)-1</f>
        <v>3.7417294427941394E-2</v>
      </c>
      <c r="EH21" s="72">
        <f t="array" ref="EH21">PRODUCT(1+DV19:EH19)-1</f>
        <v>3.7334511251843727E-2</v>
      </c>
      <c r="EI21" s="72">
        <f t="array" ref="EI21">PRODUCT(1+DW19:EI19)-1</f>
        <v>3.7251734681625459E-2</v>
      </c>
      <c r="EJ21" s="72">
        <f t="array" ref="EJ21">PRODUCT(1+DX19:EJ19)-1</f>
        <v>3.7168964716761232E-2</v>
      </c>
      <c r="EK21" s="72">
        <f t="array" ref="EK21">PRODUCT(1+DY19:EK19)-1</f>
        <v>3.7086201356722137E-2</v>
      </c>
      <c r="EL21" s="72">
        <f t="array" ref="EL21">PRODUCT(1+DZ19:EL19)-1</f>
        <v>3.7003444600981927E-2</v>
      </c>
      <c r="EM21" s="72">
        <f t="array" ref="EM21">PRODUCT(1+EA19:EM19)-1</f>
        <v>3.6920694449013913E-2</v>
      </c>
      <c r="EN21" s="72">
        <f t="array" ref="EN21">PRODUCT(1+EB19:EN19)-1</f>
        <v>3.6837950900290517E-2</v>
      </c>
      <c r="EO21" s="72">
        <f t="array" ref="EO21">PRODUCT(1+EC19:EO19)-1</f>
        <v>3.6755213954284827E-2</v>
      </c>
      <c r="EP21" s="73">
        <f>ANUAL!$Y$16</f>
        <v>3.6672483610470437E-2</v>
      </c>
      <c r="ER21" s="72" cm="1">
        <f t="array" ref="ER21">PRODUCT(1+EF19:ER19)-1</f>
        <v>3.659446487839535E-2</v>
      </c>
      <c r="ES21" s="72" cm="1">
        <f t="array" ref="ES21">PRODUCT(1+EG19:ES19)-1</f>
        <v>3.6516452017917089E-2</v>
      </c>
      <c r="ET21" s="72" cm="1">
        <f t="array" ref="ET21">PRODUCT(1+EH19:ET19)-1</f>
        <v>3.6438445028593502E-2</v>
      </c>
      <c r="EU21" s="72" cm="1">
        <f t="array" ref="EU21">PRODUCT(1+EI19:EU19)-1</f>
        <v>3.6360443909982498E-2</v>
      </c>
      <c r="EV21" s="72" cm="1">
        <f t="array" ref="EV21">PRODUCT(1+EJ19:EV19)-1</f>
        <v>3.6282448661642652E-2</v>
      </c>
      <c r="EW21" s="72" cm="1">
        <f t="array" ref="EW21">PRODUCT(1+EK19:EW19)-1</f>
        <v>3.6204459283131651E-2</v>
      </c>
      <c r="EX21" s="72" cm="1">
        <f t="array" ref="EX21">PRODUCT(1+EL19:EX19)-1</f>
        <v>3.6126475774008293E-2</v>
      </c>
      <c r="EY21" s="72" cm="1">
        <f t="array" ref="EY21">PRODUCT(1+EM19:EY19)-1</f>
        <v>3.6048498133830487E-2</v>
      </c>
      <c r="EZ21" s="72" cm="1">
        <f t="array" ref="EZ21">PRODUCT(1+EN19:EZ19)-1</f>
        <v>3.5970526362157473E-2</v>
      </c>
      <c r="FA21" s="72" cm="1">
        <f t="array" ref="FA21">PRODUCT(1+EO19:FA19)-1</f>
        <v>3.589256045854583E-2</v>
      </c>
      <c r="FB21" s="72" cm="1">
        <f t="array" ref="FB21">PRODUCT(1+EP19:FB19)-1</f>
        <v>3.5814600422555021E-2</v>
      </c>
      <c r="FC21" s="73">
        <f>ANUAL!$AA$16</f>
        <v>3.5736646253742774E-2</v>
      </c>
      <c r="FD21"/>
      <c r="FE21" s="72" cm="1">
        <f t="array" ref="FE21">PRODUCT(1+ES19:FE19)-1</f>
        <v>3.5783804807469455E-2</v>
      </c>
      <c r="FF21" s="72" cm="1">
        <f t="array" ref="FF21">PRODUCT(1+ET19:FF19)-1</f>
        <v>3.5830965508390822E-2</v>
      </c>
      <c r="FG21" s="72" cm="1">
        <f t="array" ref="FG21">PRODUCT(1+EU19:FG19)-1</f>
        <v>3.5878128356605865E-2</v>
      </c>
      <c r="FH21" s="72" cm="1">
        <f t="array" ref="FH21">PRODUCT(1+EV19:FH19)-1</f>
        <v>3.5925293352212062E-2</v>
      </c>
      <c r="FI21" s="72" cm="1">
        <f t="array" ref="FI21">PRODUCT(1+EW19:FI19)-1</f>
        <v>3.5972460495307113E-2</v>
      </c>
      <c r="FJ21" s="72" cm="1">
        <f t="array" ref="FJ21">PRODUCT(1+EX19:FJ19)-1</f>
        <v>3.6019629785988494E-2</v>
      </c>
      <c r="FK21" s="72" cm="1">
        <f t="array" ref="FK21">PRODUCT(1+EY19:FK19)-1</f>
        <v>3.6066801224354794E-2</v>
      </c>
      <c r="FL21" s="72" cm="1">
        <f t="array" ref="FL21">PRODUCT(1+EZ19:FL19)-1</f>
        <v>3.6113974810503269E-2</v>
      </c>
      <c r="FM21" s="72" cm="1">
        <f t="array" ref="FM21">PRODUCT(1+FA19:FM19)-1</f>
        <v>3.6161150544531617E-2</v>
      </c>
      <c r="FN21" s="72" cm="1">
        <f t="array" ref="FN21">PRODUCT(1+FB19:FN19)-1</f>
        <v>3.6208328426538205E-2</v>
      </c>
      <c r="FO21" s="72" cm="1">
        <f t="array" ref="FO21">PRODUCT(1+FC19:FO19)-1</f>
        <v>3.6255508456620289E-2</v>
      </c>
      <c r="FP21" s="73">
        <f>ANUAL!$AC$16</f>
        <v>3.6302690634874894E-2</v>
      </c>
      <c r="FQ21"/>
      <c r="FR21" s="72" cm="1">
        <f t="array" ref="FR21">PRODUCT(1+FF19:FR19)-1</f>
        <v>3.6302690634875789E-2</v>
      </c>
      <c r="FS21" s="72" cm="1">
        <f t="array" ref="FS21">PRODUCT(1+FG19:FS19)-1</f>
        <v>3.6302690634875789E-2</v>
      </c>
      <c r="FT21" s="72" cm="1">
        <f t="array" ref="FT21">PRODUCT(1+FH19:FT19)-1</f>
        <v>3.6302690634875789E-2</v>
      </c>
      <c r="FU21" s="72" cm="1">
        <f t="array" ref="FU21">PRODUCT(1+FI19:FU19)-1</f>
        <v>3.6302690634875789E-2</v>
      </c>
      <c r="FV21" s="72" cm="1">
        <f t="array" ref="FV21">PRODUCT(1+FJ19:FV19)-1</f>
        <v>3.6302690634875789E-2</v>
      </c>
      <c r="FW21" s="72" cm="1">
        <f t="array" ref="FW21">PRODUCT(1+FK19:FW19)-1</f>
        <v>3.6302690634875789E-2</v>
      </c>
      <c r="FX21" s="72" cm="1">
        <f t="array" ref="FX21">PRODUCT(1+FL19:FX19)-1</f>
        <v>3.6302690634875789E-2</v>
      </c>
      <c r="FY21" s="72" cm="1">
        <f t="array" ref="FY21">PRODUCT(1+FM19:FY19)-1</f>
        <v>3.6302690634875789E-2</v>
      </c>
      <c r="FZ21" s="72" cm="1">
        <f t="array" ref="FZ21">PRODUCT(1+FN19:FZ19)-1</f>
        <v>3.6302690634875789E-2</v>
      </c>
      <c r="GA21" s="72" cm="1">
        <f t="array" ref="GA21">PRODUCT(1+FO19:GA19)-1</f>
        <v>3.6302690634875789E-2</v>
      </c>
      <c r="GB21" s="72" cm="1">
        <f t="array" ref="GB21">PRODUCT(1+FP19:GB19)-1</f>
        <v>3.6302690634875789E-2</v>
      </c>
      <c r="GC21" s="73">
        <f>ANUAL!$AE$16</f>
        <v>3.6302690634874894E-2</v>
      </c>
      <c r="GD21"/>
      <c r="GE21" s="72" cm="1">
        <f t="array" ref="GE21">PRODUCT(1+FS19:GE19)-1</f>
        <v>3.6302690634875789E-2</v>
      </c>
      <c r="GF21" s="72" cm="1">
        <f t="array" ref="GF21">PRODUCT(1+FT19:GF19)-1</f>
        <v>3.6302690634875789E-2</v>
      </c>
      <c r="GG21" s="72" cm="1">
        <f t="array" ref="GG21">PRODUCT(1+FU19:GG19)-1</f>
        <v>3.6302690634875789E-2</v>
      </c>
      <c r="GH21" s="72" cm="1">
        <f t="array" ref="GH21">PRODUCT(1+FV19:GH19)-1</f>
        <v>3.6302690634875789E-2</v>
      </c>
      <c r="GI21" s="72" cm="1">
        <f t="array" ref="GI21">PRODUCT(1+FW19:GI19)-1</f>
        <v>3.6302690634875789E-2</v>
      </c>
      <c r="GJ21" s="72" cm="1">
        <f t="array" ref="GJ21">PRODUCT(1+FX19:GJ19)-1</f>
        <v>3.6302690634875789E-2</v>
      </c>
      <c r="GK21" s="72" cm="1">
        <f t="array" ref="GK21">PRODUCT(1+FY19:GK19)-1</f>
        <v>3.6302690634875789E-2</v>
      </c>
      <c r="GL21" s="72" cm="1">
        <f t="array" ref="GL21">PRODUCT(1+FZ19:GL19)-1</f>
        <v>3.6302690634875789E-2</v>
      </c>
      <c r="GM21" s="72" cm="1">
        <f t="array" ref="GM21">PRODUCT(1+GA19:GM19)-1</f>
        <v>3.6302690634875789E-2</v>
      </c>
      <c r="GN21" s="72" cm="1">
        <f t="array" ref="GN21">PRODUCT(1+GB19:GN19)-1</f>
        <v>3.6302690634875789E-2</v>
      </c>
      <c r="GO21" s="72" cm="1">
        <f t="array" ref="GO21">PRODUCT(1+GC19:GO19)-1</f>
        <v>3.6302690634875789E-2</v>
      </c>
      <c r="GP21" s="73">
        <f>ANUAL!$AG$16</f>
        <v>3.6302690634874894E-2</v>
      </c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</row>
    <row r="22" spans="2:214" ht="3" customHeight="1">
      <c r="B22" s="46"/>
      <c r="C22" s="48"/>
    </row>
    <row r="23" spans="2:214">
      <c r="B23" s="46"/>
      <c r="C23" s="57" t="s">
        <v>5</v>
      </c>
      <c r="D23" s="63"/>
      <c r="E23" s="39">
        <v>3.4999999999999996E-3</v>
      </c>
      <c r="F23" s="39">
        <v>4.3E-3</v>
      </c>
      <c r="G23" s="39">
        <v>3.4000000000000002E-3</v>
      </c>
      <c r="H23" s="39">
        <v>1.9E-3</v>
      </c>
      <c r="I23" s="39">
        <v>-8.9999999999999998E-4</v>
      </c>
      <c r="J23" s="39">
        <v>5.4000000000000003E-3</v>
      </c>
      <c r="K23" s="39">
        <v>7.3000000000000001E-3</v>
      </c>
      <c r="L23" s="39">
        <v>6.4000000000000003E-3</v>
      </c>
      <c r="M23" s="39">
        <v>1.2699999999999999E-2</v>
      </c>
      <c r="N23" s="39">
        <v>1.5700000000000002E-2</v>
      </c>
      <c r="O23" s="39">
        <v>1.5300000000000001E-2</v>
      </c>
      <c r="P23" s="39">
        <v>1.44E-2</v>
      </c>
      <c r="Q23" s="63"/>
      <c r="R23" s="39">
        <v>1.46E-2</v>
      </c>
      <c r="S23" s="39">
        <v>2.23E-2</v>
      </c>
      <c r="T23" s="39">
        <v>1.9400000000000001E-2</v>
      </c>
      <c r="U23" s="39">
        <v>1.1899999999999999E-2</v>
      </c>
      <c r="V23" s="39">
        <v>2.1400000000000002E-2</v>
      </c>
      <c r="W23" s="39">
        <v>9.9977622337237906E-3</v>
      </c>
      <c r="X23" s="39">
        <v>1.1471168415334744E-2</v>
      </c>
      <c r="Y23" s="39">
        <v>8.4793069579779962E-3</v>
      </c>
      <c r="Z23" s="39">
        <v>1.0030058645889427E-2</v>
      </c>
      <c r="AA23" s="39">
        <v>8.2967690466692542E-3</v>
      </c>
      <c r="AB23" s="39">
        <v>1.2814029728549059E-2</v>
      </c>
      <c r="AC23" s="39">
        <v>4.6497883989647451E-3</v>
      </c>
      <c r="AD23" s="63"/>
      <c r="AE23" s="39">
        <v>1.0710265018205404E-2</v>
      </c>
      <c r="AF23" s="39">
        <v>1.4801360721704383E-2</v>
      </c>
      <c r="AG23" s="39">
        <v>1.4397595126967673E-2</v>
      </c>
      <c r="AH23" s="39">
        <v>9.8813330213938858E-3</v>
      </c>
      <c r="AI23" s="39">
        <v>7.5098216497796952E-3</v>
      </c>
      <c r="AJ23" s="39">
        <v>8.1308861899485399E-3</v>
      </c>
      <c r="AK23" s="39">
        <v>-4.2132206428803444E-4</v>
      </c>
      <c r="AL23" s="39">
        <v>-1.1694238448374961E-3</v>
      </c>
      <c r="AM23" s="39">
        <v>-2.6715655945501737E-3</v>
      </c>
      <c r="AN23" s="39">
        <v>9.4168848563128908E-4</v>
      </c>
      <c r="AO23" s="39">
        <v>4.7040127135474565E-4</v>
      </c>
      <c r="AP23" s="39">
        <v>2.9481562904061318E-3</v>
      </c>
      <c r="AQ23" s="63"/>
      <c r="AR23" s="39">
        <v>4.1019825721171797E-3</v>
      </c>
      <c r="AS23" s="39">
        <v>4.3786041464247208E-3</v>
      </c>
      <c r="AT23" s="39">
        <v>3.4706517915472548E-3</v>
      </c>
      <c r="AU23" s="39">
        <v>1.690199036586506E-3</v>
      </c>
      <c r="AV23" s="39">
        <v>-6.9993656824848924E-4</v>
      </c>
      <c r="AW23" s="39">
        <v>-4.0212004190053104E-3</v>
      </c>
      <c r="AX23" s="39">
        <v>-2.2102292170953319E-3</v>
      </c>
      <c r="AY23" s="39">
        <v>1.1421739062032544E-3</v>
      </c>
      <c r="AZ23" s="39">
        <v>2.3791714071997204E-3</v>
      </c>
      <c r="BA23" s="39">
        <v>2.0505745684857857E-3</v>
      </c>
      <c r="BB23" s="39">
        <v>2.9882129860538953E-3</v>
      </c>
      <c r="BC23" s="39">
        <v>6.0085354896676794E-3</v>
      </c>
      <c r="BD23" s="63"/>
      <c r="BE23" s="39">
        <v>3.2220051477655433E-3</v>
      </c>
      <c r="BF23" s="39">
        <v>3.4589455007431979E-3</v>
      </c>
      <c r="BG23" s="39">
        <v>2.1101075692793359E-3</v>
      </c>
      <c r="BH23" s="39">
        <v>3.0708886518522149E-3</v>
      </c>
      <c r="BI23" s="39">
        <v>4.2597268871509188E-3</v>
      </c>
      <c r="BJ23" s="39">
        <v>3.7503585574698659E-3</v>
      </c>
      <c r="BK23" s="39">
        <v>4.9098443138531423E-3</v>
      </c>
      <c r="BL23" s="39">
        <v>1.309953833959554E-3</v>
      </c>
      <c r="BM23" s="39">
        <v>5.7798228890655421E-3</v>
      </c>
      <c r="BN23" s="39">
        <v>6.9211636206338769E-3</v>
      </c>
      <c r="BO23" s="39">
        <v>2.7207961908852951E-3</v>
      </c>
      <c r="BP23" s="39">
        <v>3.9094576743190146E-3</v>
      </c>
      <c r="BQ23" s="63"/>
      <c r="BR23" s="39">
        <v>1.8285707511660121E-3</v>
      </c>
      <c r="BS23" s="39">
        <v>1.0220714177950042E-2</v>
      </c>
      <c r="BT23" s="39">
        <v>4.1084177174414548E-3</v>
      </c>
      <c r="BU23" s="39">
        <v>4.0507790969299155E-3</v>
      </c>
      <c r="BV23" s="39">
        <v>1.809542066770149E-3</v>
      </c>
      <c r="BW23" s="39">
        <v>8.2050627846768981E-4</v>
      </c>
      <c r="BX23" s="39">
        <v>4.0817863681661491E-3</v>
      </c>
      <c r="BY23" s="39">
        <v>4.2988912322812213E-4</v>
      </c>
      <c r="BZ23" s="39">
        <v>4.9776496034607473E-3</v>
      </c>
      <c r="CA23" s="39">
        <v>-1.2597711176667303E-3</v>
      </c>
      <c r="CB23" s="39">
        <v>2.3497608012940873E-3</v>
      </c>
      <c r="CC23" s="39">
        <v>1.2900636431396606E-3</v>
      </c>
      <c r="CD23" s="63"/>
      <c r="CE23" s="39">
        <v>3.842299653563259E-3</v>
      </c>
      <c r="CF23" s="39">
        <v>3.9787571446498757E-3</v>
      </c>
      <c r="CG23" s="39">
        <v>4.869221350711825E-3</v>
      </c>
      <c r="CH23" s="39">
        <v>1.3439971050630391E-2</v>
      </c>
      <c r="CI23" s="39">
        <v>8.5222121486852129E-3</v>
      </c>
      <c r="CJ23" s="39">
        <v>9.9853400824272847E-4</v>
      </c>
      <c r="CK23" s="39">
        <v>-1.9066514502981137E-4</v>
      </c>
      <c r="CL23" s="39">
        <v>-3.689659556356304E-3</v>
      </c>
      <c r="CM23" s="33">
        <v>8.3681321558209884E-3</v>
      </c>
      <c r="CN23" s="33">
        <v>4.1684378047511473E-3</v>
      </c>
      <c r="CO23" s="33">
        <v>3.5477174799531347E-3</v>
      </c>
      <c r="CP23" s="33">
        <v>4.7562249323145171E-3</v>
      </c>
      <c r="CQ23" s="63"/>
      <c r="CR23" s="33">
        <v>5.6036160156973987E-3</v>
      </c>
      <c r="CS23" s="33">
        <v>6.1723559047866016E-3</v>
      </c>
      <c r="CT23" s="33">
        <v>4.7170870369261618E-3</v>
      </c>
      <c r="CU23" s="33">
        <v>4.3599374722150148E-3</v>
      </c>
      <c r="CV23" s="33">
        <v>3.2606677335250186E-3</v>
      </c>
      <c r="CW23" s="33">
        <v>1.9392954445743181E-3</v>
      </c>
      <c r="CX23" s="33">
        <v>2.9643103388145458E-3</v>
      </c>
      <c r="CY23" s="33">
        <v>2.3262794372445445E-3</v>
      </c>
      <c r="CZ23" s="33">
        <v>2.5000127188054178E-3</v>
      </c>
      <c r="DA23" s="33">
        <v>2.7867318731656203E-3</v>
      </c>
      <c r="DB23" s="33">
        <v>2.1972069922142827E-3</v>
      </c>
      <c r="DC23" s="33">
        <v>3.3751531647216353E-3</v>
      </c>
      <c r="DD23" s="63"/>
      <c r="DE23" s="33">
        <v>5.0941075674885462E-3</v>
      </c>
      <c r="DF23" s="33">
        <v>5.0965763792274821E-3</v>
      </c>
      <c r="DG23" s="33">
        <v>3.4423548621565258E-3</v>
      </c>
      <c r="DH23" s="33">
        <v>3.7038604012139399E-3</v>
      </c>
      <c r="DI23" s="33">
        <v>3.4029980941510073E-3</v>
      </c>
      <c r="DJ23" s="33">
        <v>2.0894918722563949E-3</v>
      </c>
      <c r="DK23" s="33">
        <v>2.1345042220473607E-3</v>
      </c>
      <c r="DL23" s="33">
        <v>2.6963336094274317E-3</v>
      </c>
      <c r="DM23" s="33">
        <v>2.7078268770986537E-3</v>
      </c>
      <c r="DN23" s="33">
        <v>2.5023434450410762E-3</v>
      </c>
      <c r="DO23" s="33">
        <v>2.440432463667964E-3</v>
      </c>
      <c r="DP23" s="33">
        <v>3.2940908856921784E-3</v>
      </c>
      <c r="DQ23" s="63"/>
      <c r="DR23" s="33">
        <v>4.7561930676824895E-3</v>
      </c>
      <c r="DS23" s="33">
        <v>4.0372427805108503E-3</v>
      </c>
      <c r="DT23" s="33">
        <v>3.3510021390840568E-3</v>
      </c>
      <c r="DU23" s="33">
        <v>3.7040496086419143E-3</v>
      </c>
      <c r="DV23" s="33">
        <v>3.3959090809849777E-3</v>
      </c>
      <c r="DW23" s="33">
        <v>1.5315998889200938E-3</v>
      </c>
      <c r="DX23" s="33">
        <v>2.4133577177902739E-3</v>
      </c>
      <c r="DY23" s="33">
        <v>2.5992916574391388E-3</v>
      </c>
      <c r="DZ23" s="33">
        <v>2.795850453406063E-3</v>
      </c>
      <c r="EA23" s="33">
        <v>2.5870852822709681E-3</v>
      </c>
      <c r="EB23" s="33">
        <v>2.4311536211011498E-3</v>
      </c>
      <c r="EC23" s="33">
        <v>3.8265248854526908E-3</v>
      </c>
      <c r="ED23" s="63"/>
      <c r="EE23" s="33">
        <v>4.8229756769198294E-3</v>
      </c>
      <c r="EF23" s="33">
        <v>4.1304557165223691E-3</v>
      </c>
      <c r="EG23" s="33">
        <v>3.444716383320434E-3</v>
      </c>
      <c r="EH23" s="33">
        <v>3.7796663582602722E-3</v>
      </c>
      <c r="EI23" s="33">
        <v>3.5673735657594098E-3</v>
      </c>
      <c r="EJ23" s="33">
        <v>2.108211810382885E-3</v>
      </c>
      <c r="EK23" s="33">
        <v>3.3267840122353566E-3</v>
      </c>
      <c r="EL23" s="33">
        <v>2.6255030935845745E-3</v>
      </c>
      <c r="EM23" s="33">
        <v>2.7437968295545056E-3</v>
      </c>
      <c r="EN23" s="33">
        <v>2.5355951619908633E-3</v>
      </c>
      <c r="EO23" s="33">
        <v>2.3989226773327909E-3</v>
      </c>
      <c r="EP23" s="33">
        <v>3.4675775987144789E-3</v>
      </c>
      <c r="ER23" s="33">
        <v>4.886285319240658E-3</v>
      </c>
      <c r="ES23" s="33">
        <v>4.1442030070797786E-3</v>
      </c>
      <c r="ET23" s="33">
        <v>3.3886847199070978E-3</v>
      </c>
      <c r="EU23" s="33">
        <v>3.6987312890656081E-3</v>
      </c>
      <c r="EV23" s="33">
        <v>3.4411577006697126E-3</v>
      </c>
      <c r="EW23" s="33">
        <v>2.055387368962454E-3</v>
      </c>
      <c r="EX23" s="33">
        <v>3.3851524375540869E-3</v>
      </c>
      <c r="EY23" s="33">
        <v>2.5313274168127704E-3</v>
      </c>
      <c r="EZ23" s="33">
        <v>2.709725956011066E-3</v>
      </c>
      <c r="FA23" s="33">
        <v>2.4911082156781721E-3</v>
      </c>
      <c r="FB23" s="33">
        <v>2.3857393743396448E-3</v>
      </c>
      <c r="FC23" s="33">
        <v>3.6338258951818148E-3</v>
      </c>
      <c r="FE23" s="33">
        <v>4.9937175476611967E-3</v>
      </c>
      <c r="FF23" s="33">
        <v>4.1906786618536003E-3</v>
      </c>
      <c r="FG23" s="33">
        <v>3.4388067866877952E-3</v>
      </c>
      <c r="FH23" s="33">
        <v>3.7405992874137623E-3</v>
      </c>
      <c r="FI23" s="33">
        <v>3.4936281960401879E-3</v>
      </c>
      <c r="FJ23" s="33">
        <v>2.0861973771914661E-3</v>
      </c>
      <c r="FK23" s="33">
        <v>3.4529605138190877E-3</v>
      </c>
      <c r="FL23" s="33">
        <v>2.5981395721652429E-3</v>
      </c>
      <c r="FM23" s="33">
        <v>2.7559439233656963E-3</v>
      </c>
      <c r="FN23" s="33">
        <v>2.5388218755842502E-3</v>
      </c>
      <c r="FO23" s="33">
        <v>2.4522391639459655E-3</v>
      </c>
      <c r="FP23" s="33">
        <v>3.6953113202971579E-3</v>
      </c>
      <c r="FR23" s="33">
        <v>4.910871164492246E-3</v>
      </c>
      <c r="FS23" s="33">
        <v>4.2540585496386174E-3</v>
      </c>
      <c r="FT23" s="33">
        <v>3.3758855789680119E-3</v>
      </c>
      <c r="FU23" s="33">
        <v>3.6413060168985541E-3</v>
      </c>
      <c r="FV23" s="33">
        <v>3.3103382270250536E-3</v>
      </c>
      <c r="FW23" s="33">
        <v>1.9877436772665746E-3</v>
      </c>
      <c r="FX23" s="33">
        <v>3.2675006421819873E-3</v>
      </c>
      <c r="FY23" s="33">
        <v>2.3972799932278116E-3</v>
      </c>
      <c r="FZ23" s="33">
        <v>2.6147941463777065E-3</v>
      </c>
      <c r="GA23" s="33">
        <v>2.4324022415485517E-3</v>
      </c>
      <c r="GB23" s="33">
        <v>2.2788725380951239E-3</v>
      </c>
      <c r="GC23" s="33">
        <v>3.6796365958761323E-3</v>
      </c>
      <c r="GE23" s="33">
        <v>4.5867914485806325E-3</v>
      </c>
      <c r="GF23" s="33">
        <v>4.1462307197868567E-3</v>
      </c>
      <c r="GG23" s="33">
        <v>3.2692943170800309E-3</v>
      </c>
      <c r="GH23" s="33">
        <v>3.5225294437158544E-3</v>
      </c>
      <c r="GI23" s="33">
        <v>3.2168977820596001E-3</v>
      </c>
      <c r="GJ23" s="33">
        <v>1.9456654218908687E-3</v>
      </c>
      <c r="GK23" s="33">
        <v>3.142026413697767E-3</v>
      </c>
      <c r="GL23" s="33">
        <v>2.3289620675025595E-3</v>
      </c>
      <c r="GM23" s="33">
        <v>2.5613164464372892E-3</v>
      </c>
      <c r="GN23" s="33">
        <v>2.3716897558382151E-3</v>
      </c>
      <c r="GO23" s="33">
        <v>2.219668960117565E-3</v>
      </c>
      <c r="GP23" s="33">
        <v>3.606644014734383E-3</v>
      </c>
    </row>
    <row r="24" spans="2:214" ht="3" customHeight="1">
      <c r="B24" s="46"/>
      <c r="C24" s="48"/>
    </row>
    <row r="25" spans="2:214" s="5" customFormat="1">
      <c r="B25" s="69"/>
      <c r="C25" s="70" t="s">
        <v>20</v>
      </c>
      <c r="D25" s="71"/>
      <c r="E25" s="72">
        <v>4.4240248279812766E-2</v>
      </c>
      <c r="F25" s="72">
        <v>4.3616759227202762E-2</v>
      </c>
      <c r="G25" s="72">
        <v>3.9576150311302793E-2</v>
      </c>
      <c r="H25" s="72">
        <v>3.6163295858430367E-2</v>
      </c>
      <c r="I25" s="72">
        <v>3.264912607696524E-2</v>
      </c>
      <c r="J25" s="72">
        <v>3.7395514945824271E-2</v>
      </c>
      <c r="K25" s="72">
        <v>4.2362595715639939E-2</v>
      </c>
      <c r="L25" s="72">
        <v>4.7148848401098231E-2</v>
      </c>
      <c r="M25" s="72">
        <v>5.9811751724756945E-2</v>
      </c>
      <c r="N25" s="72">
        <v>7.516060350263265E-2</v>
      </c>
      <c r="O25" s="72">
        <v>8.5315729505093474E-2</v>
      </c>
      <c r="P25" s="72" cm="1">
        <f t="array" ref="P25">PRODUCT(1+E23:P23)-1</f>
        <v>9.2965626933353418E-2</v>
      </c>
      <c r="Q25" s="71"/>
      <c r="R25" s="72" cm="1">
        <f t="array" ref="R25">PRODUCT(1+F23:R23)-1</f>
        <v>0.10505523177536569</v>
      </c>
      <c r="S25" s="72" cm="1">
        <f t="array" ref="S25">PRODUCT(1+G23:S23)-1</f>
        <v>0.12486106088216364</v>
      </c>
      <c r="T25" s="72" cm="1">
        <f t="array" ref="T25">PRODUCT(1+H23:T23)-1</f>
        <v>0.14279785276388002</v>
      </c>
      <c r="U25" s="72" cm="1">
        <f t="array" ref="U25">PRODUCT(1+I23:U23)-1</f>
        <v>0.15420415930908327</v>
      </c>
      <c r="V25" s="72" cm="1">
        <f t="array" ref="V25">PRODUCT(1+J23:V23)-1</f>
        <v>0.17996609780632356</v>
      </c>
      <c r="W25" s="72" cm="1">
        <f t="array" ref="W25">PRODUCT(1+K23:W23)-1</f>
        <v>0.1853621626179085</v>
      </c>
      <c r="X25" s="72" cm="1">
        <f t="array" ref="X25">PRODUCT(1+L23:X23)-1</f>
        <v>0.19027067568595735</v>
      </c>
      <c r="Y25" s="72" cm="1">
        <f t="array" ref="Y25">PRODUCT(1+M23:Y23)-1</f>
        <v>0.19272987490876159</v>
      </c>
      <c r="Z25" s="72" cm="1">
        <f t="array" ref="Z25">PRODUCT(1+N23:Z23)-1</f>
        <v>0.18958529229070975</v>
      </c>
      <c r="AA25" s="72" cm="1">
        <f t="array" ref="AA25">PRODUCT(1+O23:AA23)-1</f>
        <v>0.18091464676790392</v>
      </c>
      <c r="AB25" s="72" cm="1">
        <f t="array" ref="AB25">PRODUCT(1+P23:AB23)-1</f>
        <v>0.17802316769276749</v>
      </c>
      <c r="AC25" s="72" cm="1">
        <f t="array" ref="AC25">PRODUCT(1+R23:AC23)-1</f>
        <v>0.16670024265735139</v>
      </c>
      <c r="AD25" s="71"/>
      <c r="AE25" s="72">
        <f t="array" ref="AE25">PRODUCT(1+S23:AE23)-1</f>
        <v>0.16222739153658217</v>
      </c>
      <c r="AF25" s="72">
        <f t="array" ref="AF25">PRODUCT(1+T23:AF23)-1</f>
        <v>0.15370237542733101</v>
      </c>
      <c r="AG25" s="72">
        <f t="array" ref="AG25">PRODUCT(1+U23:AG23)-1</f>
        <v>0.14804092125343771</v>
      </c>
      <c r="AH25" s="72">
        <f t="array" ref="AH25">PRODUCT(1+V23:AH23)-1</f>
        <v>0.14575066302849149</v>
      </c>
      <c r="AI25" s="72">
        <f t="array" ref="AI25">PRODUCT(1+W23:AI23)-1</f>
        <v>0.13016942056290604</v>
      </c>
      <c r="AJ25" s="72">
        <f t="array" ref="AJ25">PRODUCT(1+X23:AJ23)-1</f>
        <v>0.12808041968037931</v>
      </c>
      <c r="AK25" s="72">
        <f t="array" ref="AK25">PRODUCT(1+Y23:AK23)-1</f>
        <v>0.11481688230015341</v>
      </c>
      <c r="AL25" s="72">
        <f t="array" ref="AL25">PRODUCT(1+Z23:AL23)-1</f>
        <v>0.10415075567015353</v>
      </c>
      <c r="AM25" s="72">
        <f t="array" ref="AM25">PRODUCT(1+AA23:AM23)-1</f>
        <v>9.0265517420786701E-2</v>
      </c>
      <c r="AN25" s="72">
        <f t="array" ref="AN25">PRODUCT(1+AB23:AN23)-1</f>
        <v>8.2312510965025343E-2</v>
      </c>
      <c r="AO25" s="72">
        <f t="array" ref="AO25">PRODUCT(1+AC23:AO23)-1</f>
        <v>6.9121872686144004E-2</v>
      </c>
      <c r="AP25" s="73">
        <f t="array" ref="AP25">PRODUCT(1+AE23:AP23)-1</f>
        <v>6.7311040565804614E-2</v>
      </c>
      <c r="AQ25" s="71"/>
      <c r="AR25" s="74">
        <f t="array" ref="AR25">PRODUCT(1+AF23:AR23)-1</f>
        <v>6.033268775985956E-2</v>
      </c>
      <c r="AS25" s="74">
        <f t="array" ref="AS25">PRODUCT(1+AG23:AS23)-1</f>
        <v>4.9442290957993684E-2</v>
      </c>
      <c r="AT25" s="74">
        <f t="array" ref="AT25">PRODUCT(1+AH23:AT23)-1</f>
        <v>3.8137851256855537E-2</v>
      </c>
      <c r="AU25" s="74">
        <f t="array" ref="AU25">PRODUCT(1+AI23:AU23)-1</f>
        <v>2.9717529030576673E-2</v>
      </c>
      <c r="AV25" s="74">
        <f t="array" ref="AV25">PRODUCT(1+AJ23:AV23)-1</f>
        <v>2.132680988863922E-2</v>
      </c>
      <c r="AW25" s="74">
        <f t="array" ref="AW25">PRODUCT(1+AK23:AW23)-1</f>
        <v>9.0156586087499768E-3</v>
      </c>
      <c r="AX25" s="74">
        <f t="array" ref="AX25">PRODUCT(1+AL23:AX23)-1</f>
        <v>7.2098624580083648E-3</v>
      </c>
      <c r="AY25" s="74">
        <f t="array" ref="AY25">PRODUCT(1+AM23:AY23)-1</f>
        <v>9.5408524261431094E-3</v>
      </c>
      <c r="AZ25" s="74">
        <f t="array" ref="AZ25">PRODUCT(1+AN23:AZ23)-1</f>
        <v>1.4653436367627171E-2</v>
      </c>
      <c r="BA25" s="74">
        <f t="array" ref="BA25">PRODUCT(1+AO23:BA23)-1</f>
        <v>1.5777512912196867E-2</v>
      </c>
      <c r="BB25" s="74">
        <f t="array" ref="BB25">PRODUCT(1+AP23:BB23)-1</f>
        <v>1.8333846930962405E-2</v>
      </c>
      <c r="BC25" s="75" cm="1">
        <f t="array" ref="BC25">PRODUCT(1+AR23:BC23)-1</f>
        <v>2.1441173768850463E-2</v>
      </c>
      <c r="BD25" s="71"/>
      <c r="BE25" s="75" cm="1">
        <f t="array" ref="BE25">PRODUCT(1+AS23:BE23)-1</f>
        <v>2.0546000580448753E-2</v>
      </c>
      <c r="BF25" s="75" cm="1">
        <f t="array" ref="BF25">PRODUCT(1+AT23:BF23)-1</f>
        <v>1.9611538268254458E-2</v>
      </c>
      <c r="BG25" s="75">
        <f t="array" ref="BG25">PRODUCT(1+AU23:BG23)-1</f>
        <v>1.8229109609407379E-2</v>
      </c>
      <c r="BH25" s="75">
        <f t="array" ref="BH25">PRODUCT(1+AV23:BH23)-1</f>
        <v>1.9632595796005736E-2</v>
      </c>
      <c r="BI25" s="75">
        <f t="array" ref="BI25">PRODUCT(1+AW23:BI23)-1</f>
        <v>2.4693172401932584E-2</v>
      </c>
      <c r="BJ25" s="75">
        <f t="array" ref="BJ25">PRODUCT(1+AX23:BJ23)-1</f>
        <v>3.2688787796018248E-2</v>
      </c>
      <c r="BK25" s="75">
        <f t="array" ref="BK25">PRODUCT(1+AY23:BK23)-1</f>
        <v>4.0057895316457648E-2</v>
      </c>
      <c r="BL25" s="75">
        <f t="array" ref="BL25">PRODUCT(1+AZ23:BL23)-1</f>
        <v>4.0232197072079146E-2</v>
      </c>
      <c r="BM25" s="75" cm="1">
        <f t="array" ref="BM25">PRODUCT(1+BA23:BM23)-1</f>
        <v>4.3761267969962159E-2</v>
      </c>
      <c r="BN25" s="75">
        <f t="array" ref="BN25">PRODUCT(1+BB23:BN23)-1</f>
        <v>4.8834596935438901E-2</v>
      </c>
      <c r="BO25" s="75">
        <f t="array" ref="BO25">PRODUCT(1+BC23:BO23)-1</f>
        <v>4.8554956573824137E-2</v>
      </c>
      <c r="BP25" s="75">
        <f>ANUAL!M18</f>
        <v>4.6367103916643372E-2</v>
      </c>
      <c r="BQ25" s="71"/>
      <c r="BR25" s="75">
        <f t="array" ref="BR25">PRODUCT(1+BF23:BR23)-1</f>
        <v>4.4913742739769447E-2</v>
      </c>
      <c r="BS25" s="75">
        <f t="array" ref="BS25">PRODUCT(1+BG23:BS23)-1</f>
        <v>5.1954852939364748E-2</v>
      </c>
      <c r="BT25" s="75">
        <f t="array" ref="BT25">PRODUCT(1+BH23:BT23)-1</f>
        <v>5.405255861278202E-2</v>
      </c>
      <c r="BU25" s="75" cm="1">
        <f t="array" ref="BU25">PRODUCT(1+BI23:BU23)-1</f>
        <v>5.5082252568094736E-2</v>
      </c>
      <c r="BV25" s="75">
        <f t="array" ref="BV25">PRODUCT(1+BJ23:BV23)-1</f>
        <v>5.2508071357514119E-2</v>
      </c>
      <c r="BW25" s="75">
        <f t="array" ref="BW25">PRODUCT(1+BK23:BW23)-1</f>
        <v>4.9435899930380778E-2</v>
      </c>
      <c r="BX25" s="75">
        <f t="array" ref="BX25">PRODUCT(1+BL23:BX23)-1</f>
        <v>4.8571151972796711E-2</v>
      </c>
      <c r="BY25" s="75">
        <f t="array" ref="BY25">PRODUCT(1+BM23:BY23)-1</f>
        <v>4.7649548762912497E-2</v>
      </c>
      <c r="BZ25" s="75">
        <f t="array" ref="BZ25">PRODUCT(1+BN23:BZ23)-1</f>
        <v>4.6813981711786523E-2</v>
      </c>
      <c r="CA25" s="75">
        <f t="array" ref="CA25">PRODUCT(1+BO23:CA23)-1</f>
        <v>3.8308929700831884E-2</v>
      </c>
      <c r="CB25" s="75">
        <f t="array" ref="CB25">PRODUCT(1+BP23:CB23)-1</f>
        <v>3.7924725683410987E-2</v>
      </c>
      <c r="CC25" s="75">
        <f>ANUAL!O18</f>
        <v>3.5216579236054313E-2</v>
      </c>
      <c r="CD25" s="71"/>
      <c r="CE25" s="75" cm="1">
        <f t="array" ref="CE25">PRODUCT(1+BS23:CE23)-1</f>
        <v>3.7297419817677868E-2</v>
      </c>
      <c r="CF25" s="75" cm="1">
        <f t="array" ref="CF25">PRODUCT(1+BT23:CF23)-1</f>
        <v>3.0888161093930444E-2</v>
      </c>
      <c r="CG25" s="75" cm="1">
        <f t="array" ref="CG25">PRODUCT(1+BU23:CG23)-1</f>
        <v>3.1669255490328618E-2</v>
      </c>
      <c r="CH25" s="75" cm="1">
        <f t="array" ref="CH25">PRODUCT(1+BV23:CH23)-1</f>
        <v>4.1316716429746769E-2</v>
      </c>
      <c r="CI25" s="75" cm="1">
        <f t="array" ref="CI25">PRODUCT(1+BW23:CI23)-1</f>
        <v>4.8294106117765967E-2</v>
      </c>
      <c r="CJ25" s="75" cm="1">
        <f t="array" ref="CJ25">PRODUCT(1+BX23:CJ23)-1</f>
        <v>4.8480578535825103E-2</v>
      </c>
      <c r="CK25" s="75" cm="1">
        <f t="array" ref="CK25">PRODUCT(1+BY23:CK23)-1</f>
        <v>4.4019206469187777E-2</v>
      </c>
      <c r="CL25" s="75" cm="1">
        <f t="array" ref="CL25">PRODUCT(1+BZ23:CL23)-1</f>
        <v>3.9720166636181942E-2</v>
      </c>
      <c r="CM25" s="75" cm="1">
        <f t="array" ref="CM25">PRODUCT(1+CA23:CM23)-1</f>
        <v>4.3227859653740763E-2</v>
      </c>
      <c r="CN25" s="75" cm="1">
        <f t="array" ref="CN25">PRODUCT(1+CB23:CN23)-1</f>
        <v>4.8897861333981663E-2</v>
      </c>
      <c r="CO25" s="75" cm="1">
        <f t="array" ref="CO25">PRODUCT(1+CC23:CO23)-1</f>
        <v>5.0151449898927281E-2</v>
      </c>
      <c r="CP25" s="75" cm="1">
        <f t="array" ref="CP25">PRODUCT(1+CD23:CP23)-1</f>
        <v>5.3786754428132966E-2</v>
      </c>
      <c r="CQ25" s="71"/>
      <c r="CR25" s="75" cm="1">
        <f t="array" ref="CR25">PRODUCT(1+CF23:CR23)-1</f>
        <v>5.563570207002333E-2</v>
      </c>
      <c r="CS25" s="75" cm="1">
        <f t="array" ref="CS25">PRODUCT(1+CG23:CS23)-1</f>
        <v>5.7942166375904769E-2</v>
      </c>
      <c r="CT25" s="75" cm="1">
        <f t="array" ref="CT25">PRODUCT(1+CH23:CT23)-1</f>
        <v>5.7781996970685645E-2</v>
      </c>
      <c r="CU25" s="75" cm="1">
        <f t="array" ref="CU25">PRODUCT(1+CI23:CU23)-1</f>
        <v>4.8304675841166711E-2</v>
      </c>
      <c r="CV25" s="75" cm="1">
        <f t="array" ref="CV25">PRODUCT(1+CJ23:CV23)-1</f>
        <v>4.283558299807777E-2</v>
      </c>
      <c r="CW25" s="75" cm="1">
        <f t="array" ref="CW25">PRODUCT(1+CK23:CW23)-1</f>
        <v>4.381566385493052E-2</v>
      </c>
      <c r="CX25" s="75" cm="1">
        <f t="array" ref="CX25">PRODUCT(1+CL23:CX23)-1</f>
        <v>4.710950470468922E-2</v>
      </c>
      <c r="CY25" s="75" cm="1">
        <f t="array" ref="CY25">PRODUCT(1+CM23:CY23)-1</f>
        <v>5.3432180124395767E-2</v>
      </c>
      <c r="CZ25" s="75" cm="1">
        <f t="array" ref="CZ25">PRODUCT(1+CN23:CZ23)-1</f>
        <v>4.73018139866348E-2</v>
      </c>
      <c r="DA25" s="75" cm="1">
        <f t="array" ref="DA25">PRODUCT(1+CO23:DA23)-1</f>
        <v>4.5860757811130082E-2</v>
      </c>
      <c r="DB25" s="75" cm="1">
        <f t="array" ref="DB25">PRODUCT(1+CP23:DB23)-1</f>
        <v>4.4453305133458132E-2</v>
      </c>
      <c r="DC25" s="75" cm="1">
        <f t="array" ref="DC25">PRODUCT(1+CQ23:DC23)-1</f>
        <v>4.3017668372525186E-2</v>
      </c>
      <c r="DD25" s="71"/>
      <c r="DE25" s="75" cm="1">
        <f t="array" ref="DE25">PRODUCT(1+CS23:DE23)-1</f>
        <v>4.2489203373789364E-2</v>
      </c>
      <c r="DF25" s="75" cm="1">
        <f t="array" ref="DF25">PRODUCT(1+CT23:DF23)-1</f>
        <v>4.1374594595259051E-2</v>
      </c>
      <c r="DG25" s="75" cm="1">
        <f t="array" ref="DG25">PRODUCT(1+CU23:DG23)-1</f>
        <v>4.0053353303709738E-2</v>
      </c>
      <c r="DH25" s="75" cm="1">
        <f t="array" ref="DH25">PRODUCT(1+CV23:DH23)-1</f>
        <v>3.937396025719142E-2</v>
      </c>
      <c r="DI25" s="75" cm="1">
        <f t="array" ref="DI25">PRODUCT(1+CW23:DI23)-1</f>
        <v>3.9521413930345251E-2</v>
      </c>
      <c r="DJ25" s="75" cm="1">
        <f t="array" ref="DJ25">PRODUCT(1+CX23:DJ23)-1</f>
        <v>3.9677244132416245E-2</v>
      </c>
      <c r="DK25" s="75" cm="1">
        <f t="array" ref="DK25">PRODUCT(1+CY23:DK23)-1</f>
        <v>3.8817063438295829E-2</v>
      </c>
      <c r="DL25" s="75" cm="1">
        <f t="array" ref="DL25">PRODUCT(1+CZ23:DL23)-1</f>
        <v>3.9200589837180999E-2</v>
      </c>
      <c r="DM25" s="75" cm="1">
        <f t="array" ref="DM25">PRODUCT(1+DA23:DM23)-1</f>
        <v>3.9416011875221146E-2</v>
      </c>
      <c r="DN25" s="75" cm="1">
        <f t="array" ref="DN25">PRODUCT(1+DB23:DN23)-1</f>
        <v>3.9121235452289405E-2</v>
      </c>
      <c r="DO25" s="75" cm="1">
        <f t="array" ref="DO25">PRODUCT(1+DC23:DO23)-1</f>
        <v>3.937342209841721E-2</v>
      </c>
      <c r="DP25" s="75" cm="1">
        <f t="array" ref="DP25">PRODUCT(1+DD23:DP23)-1</f>
        <v>3.9289451533577324E-2</v>
      </c>
      <c r="DQ25" s="71"/>
      <c r="DR25" s="75" cm="1">
        <f t="array" ref="DR25">PRODUCT(1+DF23:DR23)-1</f>
        <v>3.8940040495820449E-2</v>
      </c>
      <c r="DS25" s="75" cm="1">
        <f t="array" ref="DS25">PRODUCT(1+DG23:DS23)-1</f>
        <v>3.7845037171946538E-2</v>
      </c>
      <c r="DT25" s="75" cm="1">
        <f t="array" ref="DT25">PRODUCT(1+DH23:DT23)-1</f>
        <v>3.7750552451609964E-2</v>
      </c>
      <c r="DU25" s="75" cm="1">
        <f t="array" ref="DU25">PRODUCT(1+DI23:DU23)-1</f>
        <v>3.7750748077153506E-2</v>
      </c>
      <c r="DV25" s="75" cm="1">
        <f t="array" ref="DV25">PRODUCT(1+DJ23:DV23)-1</f>
        <v>3.774341639812695E-2</v>
      </c>
      <c r="DW25" s="75" cm="1">
        <f t="array" ref="DW25">PRODUCT(1+DK23:DW23)-1</f>
        <v>3.7165674851624031E-2</v>
      </c>
      <c r="DX25" s="75" cm="1">
        <f t="array" ref="DX25">PRODUCT(1+DL23:DX23)-1</f>
        <v>3.7454276105127304E-2</v>
      </c>
      <c r="DY25" s="75" cm="1">
        <f t="array" ref="DY25">PRODUCT(1+DM23:DY23)-1</f>
        <v>3.7353870244771104E-2</v>
      </c>
      <c r="DZ25" s="75" cm="1">
        <f t="array" ref="DZ25">PRODUCT(1+DN23:DZ23)-1</f>
        <v>3.7444935254046463E-2</v>
      </c>
      <c r="EA25" s="75" cm="1">
        <f t="array" ref="EA25">PRODUCT(1+DO23:EA23)-1</f>
        <v>3.7532630799511635E-2</v>
      </c>
      <c r="EB25" s="75" cm="1">
        <f t="array" ref="EB25">PRODUCT(1+DP23:EB23)-1</f>
        <v>3.7523027134668041E-2</v>
      </c>
      <c r="EC25" s="75" cm="1">
        <f t="array" ref="EC25">PRODUCT(1+DQ23:EC23)-1</f>
        <v>3.8073625947318224E-2</v>
      </c>
      <c r="ED25" s="71"/>
      <c r="EE25" s="75" cm="1">
        <f t="array" ref="EE25">PRODUCT(1+DS23:EE23)-1</f>
        <v>3.8142623049102431E-2</v>
      </c>
      <c r="EF25" s="75" cm="1">
        <f t="array" ref="EF25">PRODUCT(1+DT23:EF23)-1</f>
        <v>3.8239002264702782E-2</v>
      </c>
      <c r="EG25" s="75" cm="1">
        <f t="array" ref="EG25">PRODUCT(1+DU23:EG23)-1</f>
        <v>3.8335975091984942E-2</v>
      </c>
      <c r="EH25" s="75" cm="1">
        <f t="array" ref="EH25">PRODUCT(1+DV23:EH23)-1</f>
        <v>3.8414200931045306E-2</v>
      </c>
      <c r="EI25" s="75" cm="1">
        <f t="array" ref="EI25">PRODUCT(1+DW23:EI23)-1</f>
        <v>3.8591649487824453E-2</v>
      </c>
      <c r="EJ25" s="75" cm="1">
        <f t="array" ref="EJ25">PRODUCT(1+DX23:EJ23)-1</f>
        <v>3.9189597996581504E-2</v>
      </c>
      <c r="EK25" s="75" cm="1">
        <f t="array" ref="EK25">PRODUCT(1+DY23:EK23)-1</f>
        <v>4.0136535800647133E-2</v>
      </c>
      <c r="EL25" s="75" cm="1">
        <f t="array" ref="EL25">PRODUCT(1+DZ23:EL23)-1</f>
        <v>4.0163728591045E-2</v>
      </c>
      <c r="EM25" s="75" cm="1">
        <f t="array" ref="EM25">PRODUCT(1+EA23:EM23)-1</f>
        <v>4.0109735256860679E-2</v>
      </c>
      <c r="EN25" s="75" cm="1">
        <f t="array" ref="EN25">PRODUCT(1+EB23:EN23)-1</f>
        <v>4.0056318076289843E-2</v>
      </c>
      <c r="EO25" s="75" cm="1">
        <f t="array" ref="EO25">PRODUCT(1+EC23:EO23)-1</f>
        <v>4.0022877379058075E-2</v>
      </c>
      <c r="EP25" s="75" cm="1">
        <f t="array" ref="EP25">PRODUCT(1+ED23:EP23)-1</f>
        <v>3.9650987036726537E-2</v>
      </c>
      <c r="ER25" s="75" cm="1">
        <f t="array" ref="ER25">PRODUCT(1+EF23:ER23)-1</f>
        <v>3.9716491044617497E-2</v>
      </c>
      <c r="ES25" s="75" cm="1">
        <f t="array" ref="ES25">PRODUCT(1+EG23:ES23)-1</f>
        <v>3.9730725534387501E-2</v>
      </c>
      <c r="ET25" s="75" cm="1">
        <f t="array" ref="ET25">PRODUCT(1+EH23:ET23)-1</f>
        <v>3.9672667685158425E-2</v>
      </c>
      <c r="EU25" s="75" cm="1">
        <f t="array" ref="EU25">PRODUCT(1+EI23:EU23)-1</f>
        <v>3.9588838552013561E-2</v>
      </c>
      <c r="EV25" s="75" cm="1">
        <f t="array" ref="EV25">PRODUCT(1+EJ23:EV23)-1</f>
        <v>3.9458092367899766E-2</v>
      </c>
      <c r="EW25" s="75" cm="1">
        <f t="array" ref="EW25">PRODUCT(1+EK23:EW23)-1</f>
        <v>3.9403299090624344E-2</v>
      </c>
      <c r="EX25" s="75" cm="1">
        <f t="array" ref="EX25">PRODUCT(1+EL23:EX23)-1</f>
        <v>3.9463766263240441E-2</v>
      </c>
      <c r="EY25" s="75" cm="1">
        <f t="array" ref="EY25">PRODUCT(1+EM23:EY23)-1</f>
        <v>3.9366130402826771E-2</v>
      </c>
      <c r="EZ25" s="75" cm="1">
        <f t="array" ref="EZ25">PRODUCT(1+EN23:EZ23)-1</f>
        <v>3.9330815188604928E-2</v>
      </c>
      <c r="FA25" s="75" cm="1">
        <f t="array" ref="FA25">PRODUCT(1+EO23:FA23)-1</f>
        <v>3.9284695475350961E-2</v>
      </c>
      <c r="FB25" s="75" cm="1">
        <f t="array" ref="FB25">PRODUCT(1+EP23:FB23)-1</f>
        <v>3.9271027059786245E-2</v>
      </c>
      <c r="FC25" s="75" cm="1">
        <f t="array" ref="FC25">PRODUCT(1+EQ23:FC23)-1</f>
        <v>3.944320705012494E-2</v>
      </c>
      <c r="FD25"/>
      <c r="FE25" s="75" cm="1">
        <f t="array" ref="FE25">PRODUCT(1+ES23:FE23)-1</f>
        <v>3.9554333753395898E-2</v>
      </c>
      <c r="FF25" s="75" cm="1">
        <f t="array" ref="FF25">PRODUCT(1+ET23:FF23)-1</f>
        <v>3.960244832517712E-2</v>
      </c>
      <c r="FG25" s="75" cm="1">
        <f t="array" ref="FG25">PRODUCT(1+EU23:FG23)-1</f>
        <v>3.9654379370577031E-2</v>
      </c>
      <c r="FH25" s="75" cm="1">
        <f t="array" ref="FH25">PRODUCT(1+EV23:FH23)-1</f>
        <v>3.9697747212422252E-2</v>
      </c>
      <c r="FI25" s="75" cm="1">
        <f t="array" ref="FI25">PRODUCT(1+EW23:FI23)-1</f>
        <v>3.9752113584992532E-2</v>
      </c>
      <c r="FJ25" s="75" cm="1">
        <f t="array" ref="FJ25">PRODUCT(1+EX23:FJ23)-1</f>
        <v>3.9784082647360997E-2</v>
      </c>
      <c r="FK25" s="75" cm="1">
        <f t="array" ref="FK25">PRODUCT(1+EY23:FK23)-1</f>
        <v>3.9854350538214289E-2</v>
      </c>
      <c r="FL25" s="75" cm="1">
        <f t="array" ref="FL25">PRODUCT(1+EZ23:FL23)-1</f>
        <v>3.9923650028925728E-2</v>
      </c>
      <c r="FM25" s="75" cm="1">
        <f t="array" ref="FM25">PRODUCT(1+FA23:FM23)-1</f>
        <v>3.9971583300205227E-2</v>
      </c>
      <c r="FN25" s="75" cm="1">
        <f t="array" ref="FN25">PRODUCT(1+FB23:FN23)-1</f>
        <v>4.0021080846896817E-2</v>
      </c>
      <c r="FO25" s="75" cm="1">
        <f t="array" ref="FO25">PRODUCT(1+FC23:FO23)-1</f>
        <v>4.0090077422113124E-2</v>
      </c>
      <c r="FP25" s="75" cm="1">
        <f t="array" ref="FP25">PRODUCT(1+FD23:FP23)-1</f>
        <v>4.0153796259520202E-2</v>
      </c>
      <c r="FQ25"/>
      <c r="FR25" s="75" cm="1">
        <f t="array" ref="FR25">PRODUCT(1+FF23:FR23)-1</f>
        <v>4.0068051464846821E-2</v>
      </c>
      <c r="FS25" s="75" cm="1">
        <f t="array" ref="FS25">PRODUCT(1+FG23:FS23)-1</f>
        <v>4.0133695767060829E-2</v>
      </c>
      <c r="FT25" s="75" cm="1">
        <f t="array" ref="FT25">PRODUCT(1+FH23:FT23)-1</f>
        <v>4.0068473585214592E-2</v>
      </c>
      <c r="FU25" s="75" cm="1">
        <f t="array" ref="FU25">PRODUCT(1+FI23:FU23)-1</f>
        <v>3.9965586643732731E-2</v>
      </c>
      <c r="FV25" s="75" cm="1">
        <f t="array" ref="FV25">PRODUCT(1+FJ23:FV23)-1</f>
        <v>3.97756350039844E-2</v>
      </c>
      <c r="FW25" s="75" cm="1">
        <f t="array" ref="FW25">PRODUCT(1+FK23:FW23)-1</f>
        <v>3.9673478364539605E-2</v>
      </c>
      <c r="FX25" s="75" cm="1">
        <f t="array" ref="FX25">PRODUCT(1+FL23:FX23)-1</f>
        <v>3.94813241555938E-2</v>
      </c>
      <c r="FY25" s="75" cm="1">
        <f t="array" ref="FY25">PRODUCT(1+FM23:FY23)-1</f>
        <v>3.92730754337558E-2</v>
      </c>
      <c r="FZ25" s="75" cm="1">
        <f t="array" ref="FZ25">PRODUCT(1+FN23:FZ23)-1</f>
        <v>3.9126785437953782E-2</v>
      </c>
      <c r="GA25" s="75" cm="1">
        <f t="array" ref="GA25">PRODUCT(1+FO23:GA23)-1</f>
        <v>3.901648198654617E-2</v>
      </c>
      <c r="GB25" s="75" cm="1">
        <f t="array" ref="GB25">PRODUCT(1+FP23:GB23)-1</f>
        <v>3.8836791848055219E-2</v>
      </c>
      <c r="GC25" s="75" cm="1">
        <f t="array" ref="GC25">PRODUCT(1+FQ23:GC23)-1</f>
        <v>3.8820568318617132E-2</v>
      </c>
      <c r="GD25"/>
      <c r="GE25" s="75" cm="1">
        <f t="array" ref="GE25">PRODUCT(1+FS23:GE23)-1</f>
        <v>3.8485552861700079E-2</v>
      </c>
      <c r="GF25" s="75" cm="1">
        <f t="array" ref="GF25">PRODUCT(1+FT23:GF23)-1</f>
        <v>3.8374049559777301E-2</v>
      </c>
      <c r="GG25" s="75" cm="1">
        <f t="array" ref="GG25">PRODUCT(1+FU23:GG23)-1</f>
        <v>3.8263740350791275E-2</v>
      </c>
      <c r="GH25" s="75" cm="1">
        <f t="array" ref="GH25">PRODUCT(1+FV23:GH23)-1</f>
        <v>3.8140866363442161E-2</v>
      </c>
      <c r="GI25" s="75" cm="1">
        <f t="array" ref="GI25">PRODUCT(1+FW23:GI23)-1</f>
        <v>3.8044182076642397E-2</v>
      </c>
      <c r="GJ25" s="75" cm="1">
        <f t="array" ref="GJ25">PRODUCT(1+FX23:GJ23)-1</f>
        <v>3.8000589639050064E-2</v>
      </c>
      <c r="GK25" s="75" cm="1">
        <f t="array" ref="GK25">PRODUCT(1+FY23:GK23)-1</f>
        <v>3.7870771496762101E-2</v>
      </c>
      <c r="GL25" s="75" cm="1">
        <f t="array" ref="GL25">PRODUCT(1+FZ23:GL23)-1</f>
        <v>3.7800035891534023E-2</v>
      </c>
      <c r="GM25" s="75" cm="1">
        <f t="array" ref="GM25">PRODUCT(1+GA23:GM23)-1</f>
        <v>3.7744681473025787E-2</v>
      </c>
      <c r="GN25" s="75" cm="1">
        <f t="array" ref="GN25">PRODUCT(1+GB23:GN23)-1</f>
        <v>3.7681830293231355E-2</v>
      </c>
      <c r="GO25" s="75" cm="1">
        <f t="array" ref="GO25">PRODUCT(1+GC23:GO23)-1</f>
        <v>3.762053549909905E-2</v>
      </c>
      <c r="GP25" s="75" cm="1">
        <f t="array" ref="GP25">PRODUCT(1+GD23:GP23)-1</f>
        <v>3.7545074566774916E-2</v>
      </c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</row>
    <row r="26" spans="2:214" ht="3" customHeight="1">
      <c r="B26" s="46"/>
      <c r="C26" s="48"/>
    </row>
    <row r="27" spans="2:214">
      <c r="B27" s="46"/>
      <c r="C27" s="57" t="s">
        <v>6</v>
      </c>
      <c r="D27" s="63"/>
      <c r="E27" s="39">
        <v>1.9E-3</v>
      </c>
      <c r="F27" s="39">
        <v>1.7000000000000001E-3</v>
      </c>
      <c r="G27" s="39">
        <v>1.8E-3</v>
      </c>
      <c r="H27" s="39">
        <v>-2.3E-3</v>
      </c>
      <c r="I27" s="39">
        <v>-2.5000000000000001E-3</v>
      </c>
      <c r="J27" s="39">
        <v>3.0000000000000001E-3</v>
      </c>
      <c r="K27" s="39">
        <v>4.4000000000000003E-3</v>
      </c>
      <c r="L27" s="39">
        <v>3.5999999999999999E-3</v>
      </c>
      <c r="M27" s="39">
        <v>8.6999999999999994E-3</v>
      </c>
      <c r="N27" s="39">
        <v>8.8999999999999999E-3</v>
      </c>
      <c r="O27" s="39">
        <v>9.4999999999999998E-3</v>
      </c>
      <c r="P27" s="39">
        <v>1.46E-2</v>
      </c>
      <c r="Q27" s="63"/>
      <c r="R27" s="39">
        <v>2.7000000000000001E-3</v>
      </c>
      <c r="S27" s="39">
        <v>8.199999999999999E-3</v>
      </c>
      <c r="T27" s="39">
        <v>8.6E-3</v>
      </c>
      <c r="U27" s="39">
        <v>3.8E-3</v>
      </c>
      <c r="V27" s="39">
        <v>9.5999999999999992E-3</v>
      </c>
      <c r="W27" s="39">
        <v>6.0000000000000001E-3</v>
      </c>
      <c r="X27" s="39">
        <v>1.0200000000000001E-2</v>
      </c>
      <c r="Y27" s="39">
        <v>8.8000000000000005E-3</v>
      </c>
      <c r="Z27" s="39">
        <v>1.2E-2</v>
      </c>
      <c r="AA27" s="39">
        <v>1.1599999999999999E-2</v>
      </c>
      <c r="AB27" s="39">
        <v>8.3999999999999995E-3</v>
      </c>
      <c r="AC27" s="39">
        <v>7.3000000000000001E-3</v>
      </c>
      <c r="AD27" s="63"/>
      <c r="AE27" s="39">
        <v>6.7000000000000002E-3</v>
      </c>
      <c r="AF27" s="39">
        <v>0.01</v>
      </c>
      <c r="AG27" s="39">
        <v>1.7100000000000001E-2</v>
      </c>
      <c r="AH27" s="39">
        <v>1.04E-2</v>
      </c>
      <c r="AI27" s="39">
        <v>4.5000000000000005E-3</v>
      </c>
      <c r="AJ27" s="39">
        <v>6.1999999999999998E-3</v>
      </c>
      <c r="AK27" s="39">
        <v>-6.0000000000000001E-3</v>
      </c>
      <c r="AL27" s="39">
        <v>-3.0999999999999999E-3</v>
      </c>
      <c r="AM27" s="39">
        <v>-3.2000000000000002E-3</v>
      </c>
      <c r="AN27" s="39">
        <v>4.6999999999999993E-3</v>
      </c>
      <c r="AO27" s="39">
        <v>3.8E-3</v>
      </c>
      <c r="AP27" s="39">
        <v>6.8999999999999999E-3</v>
      </c>
      <c r="AQ27" s="63"/>
      <c r="AR27" s="39">
        <v>4.5999999999999999E-3</v>
      </c>
      <c r="AS27" s="39">
        <v>7.7000000000000002E-3</v>
      </c>
      <c r="AT27" s="39">
        <v>6.4000000000000003E-3</v>
      </c>
      <c r="AU27" s="39">
        <v>5.3E-3</v>
      </c>
      <c r="AV27" s="39">
        <v>3.5999999999999999E-3</v>
      </c>
      <c r="AW27" s="39">
        <v>-1E-3</v>
      </c>
      <c r="AX27" s="39">
        <v>-8.9999999999999998E-4</v>
      </c>
      <c r="AY27" s="39">
        <v>2E-3</v>
      </c>
      <c r="AZ27" s="39">
        <v>1.1000000000000001E-3</v>
      </c>
      <c r="BA27" s="39">
        <v>1.1999999999999999E-3</v>
      </c>
      <c r="BB27" s="39">
        <v>1E-3</v>
      </c>
      <c r="BC27" s="39">
        <v>5.5000000000000005E-3</v>
      </c>
      <c r="BD27" s="63"/>
      <c r="BE27" s="39">
        <v>5.6999999999999993E-3</v>
      </c>
      <c r="BF27" s="39">
        <v>8.1000000000000013E-3</v>
      </c>
      <c r="BG27" s="39">
        <v>1.9E-3</v>
      </c>
      <c r="BH27" s="39">
        <v>3.7000000000000002E-3</v>
      </c>
      <c r="BI27" s="39">
        <v>4.5999999999999999E-3</v>
      </c>
      <c r="BJ27" s="39">
        <v>2.5000000000000001E-3</v>
      </c>
      <c r="BK27" s="39">
        <v>2.5999999999999999E-3</v>
      </c>
      <c r="BL27" s="39">
        <v>-1.4000000000000002E-3</v>
      </c>
      <c r="BM27" s="39">
        <v>4.7999999999999996E-3</v>
      </c>
      <c r="BN27" s="39">
        <v>6.0999999999999995E-3</v>
      </c>
      <c r="BO27" s="39">
        <v>3.3E-3</v>
      </c>
      <c r="BP27" s="39">
        <v>4.7999999999999996E-3</v>
      </c>
      <c r="BQ27" s="63"/>
      <c r="BR27" s="39">
        <v>0</v>
      </c>
      <c r="BS27" s="39">
        <v>1.4800000000000001E-2</v>
      </c>
      <c r="BT27" s="39">
        <v>5.1000000000000004E-3</v>
      </c>
      <c r="BU27" s="39">
        <v>4.7999999999999996E-3</v>
      </c>
      <c r="BV27" s="39">
        <v>3.4999999999999996E-3</v>
      </c>
      <c r="BW27" s="39">
        <v>2.3E-3</v>
      </c>
      <c r="BX27" s="39">
        <v>2.0999999999999999E-3</v>
      </c>
      <c r="BY27" s="39">
        <v>-2.0999999999999999E-3</v>
      </c>
      <c r="BZ27" s="39">
        <v>5.1999999999999998E-3</v>
      </c>
      <c r="CA27" s="39">
        <v>2.9999999999999997E-4</v>
      </c>
      <c r="CB27" s="39">
        <v>2.9999999999999997E-4</v>
      </c>
      <c r="CC27" s="39">
        <v>2.0999999999999999E-3</v>
      </c>
      <c r="CD27" s="63"/>
      <c r="CE27" s="39">
        <v>3.9000000000000003E-3</v>
      </c>
      <c r="CF27" s="39">
        <v>5.6000000000000008E-3</v>
      </c>
      <c r="CG27" s="39">
        <v>9.1000000000000004E-3</v>
      </c>
      <c r="CH27" s="39">
        <v>8.1000000000000013E-3</v>
      </c>
      <c r="CI27" s="39">
        <v>6.5000000000000006E-3</v>
      </c>
      <c r="CJ27" s="39">
        <v>1.4000000000000002E-3</v>
      </c>
      <c r="CK27" s="39">
        <v>-1E-4</v>
      </c>
      <c r="CL27" s="39">
        <v>-3.2000000000000002E-3</v>
      </c>
      <c r="CM27" s="33">
        <v>9.4455356324375291E-3</v>
      </c>
      <c r="CN27" s="33">
        <v>2.2846994687531004E-3</v>
      </c>
      <c r="CO27" s="33">
        <v>3.5406978162636905E-3</v>
      </c>
      <c r="CP27" s="33">
        <v>7.3359771968266032E-3</v>
      </c>
      <c r="CQ27" s="63"/>
      <c r="CR27" s="33">
        <f>(DC29+1)^(CR$10/360)-1</f>
        <v>3.7177744764027576E-3</v>
      </c>
      <c r="CS27" s="33">
        <f>(DC29+1)^(CS$10/360)-1</f>
        <v>3.7177744764027576E-3</v>
      </c>
      <c r="CT27" s="33">
        <f>(DC29+1)^(CT$10/360)-1</f>
        <v>3.7177744764027576E-3</v>
      </c>
      <c r="CU27" s="33">
        <f>(DC29+1)^(CU$10/360)-1</f>
        <v>3.7177744764027576E-3</v>
      </c>
      <c r="CV27" s="33">
        <f>(DC29+1)^(CV$10/360)-1</f>
        <v>3.7177744764027576E-3</v>
      </c>
      <c r="CW27" s="33">
        <f>(DC29+1)^(CW$10/360)-1</f>
        <v>3.7177744764027576E-3</v>
      </c>
      <c r="CX27" s="33">
        <f>(DC29+1)^(CX$10/360)-1</f>
        <v>3.7177744764027576E-3</v>
      </c>
      <c r="CY27" s="33">
        <f>(DC29+1)^(CY$10/360)-1</f>
        <v>3.7177744764027576E-3</v>
      </c>
      <c r="CZ27" s="33">
        <f>(DC29+1)^(CZ$10/360)-1</f>
        <v>3.7177744764027576E-3</v>
      </c>
      <c r="DA27" s="33">
        <f>(DC29+1)^(DA$10/360)-1</f>
        <v>3.7177744764027576E-3</v>
      </c>
      <c r="DB27" s="33">
        <f>(DC29+1)^(DB$10/360)-1</f>
        <v>3.7177744764027576E-3</v>
      </c>
      <c r="DC27" s="33">
        <f>(DC29+1)^(DC$10/360)-1</f>
        <v>3.7177744764027576E-3</v>
      </c>
      <c r="DD27" s="63"/>
      <c r="DE27" s="33">
        <f>(DP29+1)^(DE$10/360)-1</f>
        <v>3.3327539369918391E-3</v>
      </c>
      <c r="DF27" s="33">
        <f>(DP29+1)^(DF$10/360)-1</f>
        <v>3.3327539369918391E-3</v>
      </c>
      <c r="DG27" s="33">
        <f>(DP29+1)^(DG$10/360)-1</f>
        <v>3.3327539369918391E-3</v>
      </c>
      <c r="DH27" s="33">
        <f>(DP29+1)^(DH$10/360)-1</f>
        <v>3.3327539369918391E-3</v>
      </c>
      <c r="DI27" s="33">
        <f>(DP29+1)^(DI$10/360)-1</f>
        <v>3.3327539369918391E-3</v>
      </c>
      <c r="DJ27" s="33">
        <f>(DP29+1)^(DJ$10/360)-1</f>
        <v>3.3327539369918391E-3</v>
      </c>
      <c r="DK27" s="33">
        <f>(DP29+1)^(DK$10/360)-1</f>
        <v>3.3327539369918391E-3</v>
      </c>
      <c r="DL27" s="33">
        <f>(DP29+1)^(DL$10/360)-1</f>
        <v>3.3327539369918391E-3</v>
      </c>
      <c r="DM27" s="33">
        <f>(DP29+1)^(DM$10/360)-1</f>
        <v>3.3327539369918391E-3</v>
      </c>
      <c r="DN27" s="33">
        <f>(DP29+1)^(DN$10/360)-1</f>
        <v>3.3327539369918391E-3</v>
      </c>
      <c r="DO27" s="33">
        <f>(DP29+1)^(DO$10/360)-1</f>
        <v>3.3327539369918391E-3</v>
      </c>
      <c r="DP27" s="33">
        <f>(DP29+1)^(DP$10/360)-1</f>
        <v>3.3327539369918391E-3</v>
      </c>
      <c r="DQ27" s="63"/>
      <c r="DR27" s="33">
        <f t="shared" ref="DR27:EC27" si="48">($EC$29+1)^(DR$10/360)-1</f>
        <v>3.0826234504153227E-3</v>
      </c>
      <c r="DS27" s="33">
        <f t="shared" si="48"/>
        <v>3.0826234504153227E-3</v>
      </c>
      <c r="DT27" s="33">
        <f t="shared" si="48"/>
        <v>3.0826234504153227E-3</v>
      </c>
      <c r="DU27" s="33">
        <f t="shared" si="48"/>
        <v>3.0826234504153227E-3</v>
      </c>
      <c r="DV27" s="33">
        <f t="shared" si="48"/>
        <v>3.0826234504153227E-3</v>
      </c>
      <c r="DW27" s="33">
        <f t="shared" si="48"/>
        <v>3.0826234504153227E-3</v>
      </c>
      <c r="DX27" s="33">
        <f t="shared" si="48"/>
        <v>3.0826234504153227E-3</v>
      </c>
      <c r="DY27" s="33">
        <f t="shared" si="48"/>
        <v>3.0826234504153227E-3</v>
      </c>
      <c r="DZ27" s="33">
        <f t="shared" si="48"/>
        <v>3.0826234504153227E-3</v>
      </c>
      <c r="EA27" s="33">
        <f t="shared" si="48"/>
        <v>3.0826234504153227E-3</v>
      </c>
      <c r="EB27" s="33">
        <f t="shared" si="48"/>
        <v>3.0826234504153227E-3</v>
      </c>
      <c r="EC27" s="33">
        <f t="shared" si="48"/>
        <v>3.0826234504153227E-3</v>
      </c>
      <c r="ED27" s="63"/>
      <c r="EE27" s="33">
        <f t="shared" ref="EE27:EP27" si="49">($EP$29+1)^(EE$10/360)-1</f>
        <v>2.9575817317624153E-3</v>
      </c>
      <c r="EF27" s="33">
        <f t="shared" si="49"/>
        <v>2.9575817317624153E-3</v>
      </c>
      <c r="EG27" s="33">
        <f t="shared" si="49"/>
        <v>2.9575817317624153E-3</v>
      </c>
      <c r="EH27" s="33">
        <f t="shared" si="49"/>
        <v>2.9575817317624153E-3</v>
      </c>
      <c r="EI27" s="33">
        <f t="shared" si="49"/>
        <v>2.9575817317624153E-3</v>
      </c>
      <c r="EJ27" s="33">
        <f t="shared" si="49"/>
        <v>2.9575817317624153E-3</v>
      </c>
      <c r="EK27" s="33">
        <f t="shared" si="49"/>
        <v>2.9575817317624153E-3</v>
      </c>
      <c r="EL27" s="33">
        <f t="shared" si="49"/>
        <v>2.9575817317624153E-3</v>
      </c>
      <c r="EM27" s="33">
        <f t="shared" si="49"/>
        <v>2.9575817317624153E-3</v>
      </c>
      <c r="EN27" s="33">
        <f t="shared" si="49"/>
        <v>2.9575817317624153E-3</v>
      </c>
      <c r="EO27" s="33">
        <f t="shared" si="49"/>
        <v>2.9575817317624153E-3</v>
      </c>
      <c r="EP27" s="33">
        <f t="shared" si="49"/>
        <v>2.9575817317624153E-3</v>
      </c>
      <c r="ER27" s="33">
        <f>($FC$29+1)^(ER$10/360)-1</f>
        <v>2.860310672516686E-3</v>
      </c>
      <c r="ES27" s="33">
        <f t="shared" ref="ES27:FC27" si="50">($FC$29+1)^(ES$10/360)-1</f>
        <v>2.860310672516686E-3</v>
      </c>
      <c r="ET27" s="33">
        <f t="shared" si="50"/>
        <v>2.860310672516686E-3</v>
      </c>
      <c r="EU27" s="33">
        <f t="shared" si="50"/>
        <v>2.860310672516686E-3</v>
      </c>
      <c r="EV27" s="33">
        <f t="shared" si="50"/>
        <v>2.860310672516686E-3</v>
      </c>
      <c r="EW27" s="33">
        <f t="shared" si="50"/>
        <v>2.860310672516686E-3</v>
      </c>
      <c r="EX27" s="33">
        <f t="shared" si="50"/>
        <v>2.860310672516686E-3</v>
      </c>
      <c r="EY27" s="33">
        <f t="shared" si="50"/>
        <v>2.860310672516686E-3</v>
      </c>
      <c r="EZ27" s="33">
        <f t="shared" si="50"/>
        <v>2.860310672516686E-3</v>
      </c>
      <c r="FA27" s="33">
        <f t="shared" si="50"/>
        <v>2.860310672516686E-3</v>
      </c>
      <c r="FB27" s="33">
        <f t="shared" si="50"/>
        <v>2.860310672516686E-3</v>
      </c>
      <c r="FC27" s="33">
        <f t="shared" si="50"/>
        <v>2.860310672516686E-3</v>
      </c>
      <c r="FE27" s="33">
        <f t="shared" ref="FE27:FP27" si="51">($FP$29+1)^(FE$10/360)-1</f>
        <v>2.8523740767270045E-3</v>
      </c>
      <c r="FF27" s="33">
        <f t="shared" si="51"/>
        <v>2.8523740767270045E-3</v>
      </c>
      <c r="FG27" s="33">
        <f t="shared" si="51"/>
        <v>2.8523740767270045E-3</v>
      </c>
      <c r="FH27" s="33">
        <f t="shared" si="51"/>
        <v>2.8523740767270045E-3</v>
      </c>
      <c r="FI27" s="33">
        <f t="shared" si="51"/>
        <v>2.8523740767270045E-3</v>
      </c>
      <c r="FJ27" s="33">
        <f t="shared" si="51"/>
        <v>2.8523740767270045E-3</v>
      </c>
      <c r="FK27" s="33">
        <f t="shared" si="51"/>
        <v>2.8523740767270045E-3</v>
      </c>
      <c r="FL27" s="33">
        <f t="shared" si="51"/>
        <v>2.8523740767270045E-3</v>
      </c>
      <c r="FM27" s="33">
        <f t="shared" si="51"/>
        <v>2.8523740767270045E-3</v>
      </c>
      <c r="FN27" s="33">
        <f t="shared" si="51"/>
        <v>2.8523740767270045E-3</v>
      </c>
      <c r="FO27" s="33">
        <f t="shared" si="51"/>
        <v>2.8523740767270045E-3</v>
      </c>
      <c r="FP27" s="33">
        <f t="shared" si="51"/>
        <v>2.8523740767270045E-3</v>
      </c>
      <c r="FR27" s="33">
        <f t="shared" ref="FR27:GC27" si="52">($GC$29+1)^(FR$10/360)-1</f>
        <v>2.7629033757634591E-3</v>
      </c>
      <c r="FS27" s="33">
        <f t="shared" si="52"/>
        <v>2.7629033757634591E-3</v>
      </c>
      <c r="FT27" s="33">
        <f t="shared" si="52"/>
        <v>2.7629033757634591E-3</v>
      </c>
      <c r="FU27" s="33">
        <f t="shared" si="52"/>
        <v>2.7629033757634591E-3</v>
      </c>
      <c r="FV27" s="33">
        <f t="shared" si="52"/>
        <v>2.7629033757634591E-3</v>
      </c>
      <c r="FW27" s="33">
        <f t="shared" si="52"/>
        <v>2.7629033757634591E-3</v>
      </c>
      <c r="FX27" s="33">
        <f t="shared" si="52"/>
        <v>2.7629033757634591E-3</v>
      </c>
      <c r="FY27" s="33">
        <f t="shared" si="52"/>
        <v>2.7629033757634591E-3</v>
      </c>
      <c r="FZ27" s="33">
        <f t="shared" si="52"/>
        <v>2.7629033757634591E-3</v>
      </c>
      <c r="GA27" s="33">
        <f t="shared" si="52"/>
        <v>2.7629033757634591E-3</v>
      </c>
      <c r="GB27" s="33">
        <f t="shared" si="52"/>
        <v>2.7629033757634591E-3</v>
      </c>
      <c r="GC27" s="33">
        <f t="shared" si="52"/>
        <v>2.7629033757634591E-3</v>
      </c>
      <c r="GE27" s="33">
        <f t="shared" ref="GE27:GP27" si="53">($GP$29+1)^(GE$10/360)-1</f>
        <v>2.7629033757634591E-3</v>
      </c>
      <c r="GF27" s="33">
        <f t="shared" si="53"/>
        <v>2.7629033757634591E-3</v>
      </c>
      <c r="GG27" s="33">
        <f t="shared" si="53"/>
        <v>2.7629033757634591E-3</v>
      </c>
      <c r="GH27" s="33">
        <f t="shared" si="53"/>
        <v>2.7629033757634591E-3</v>
      </c>
      <c r="GI27" s="33">
        <f t="shared" si="53"/>
        <v>2.7629033757634591E-3</v>
      </c>
      <c r="GJ27" s="33">
        <f t="shared" si="53"/>
        <v>2.7629033757634591E-3</v>
      </c>
      <c r="GK27" s="33">
        <f t="shared" si="53"/>
        <v>2.7629033757634591E-3</v>
      </c>
      <c r="GL27" s="33">
        <f t="shared" si="53"/>
        <v>2.7629033757634591E-3</v>
      </c>
      <c r="GM27" s="33">
        <f t="shared" si="53"/>
        <v>2.7629033757634591E-3</v>
      </c>
      <c r="GN27" s="33">
        <f t="shared" si="53"/>
        <v>2.7629033757634591E-3</v>
      </c>
      <c r="GO27" s="33">
        <f t="shared" si="53"/>
        <v>2.7629033757634591E-3</v>
      </c>
      <c r="GP27" s="33">
        <f t="shared" si="53"/>
        <v>2.7629033757634591E-3</v>
      </c>
    </row>
    <row r="28" spans="2:214" ht="3" customHeight="1">
      <c r="B28" s="46"/>
      <c r="C28" s="48"/>
    </row>
    <row r="29" spans="2:214" s="5" customFormat="1">
      <c r="B29" s="69"/>
      <c r="C29" s="70" t="s">
        <v>20</v>
      </c>
      <c r="D29" s="71"/>
      <c r="E29" s="72">
        <v>4.304607096267854E-2</v>
      </c>
      <c r="F29" s="72">
        <v>3.9207528628720789E-2</v>
      </c>
      <c r="G29" s="72">
        <v>3.312305465937504E-2</v>
      </c>
      <c r="H29" s="72">
        <v>2.459927597779199E-2</v>
      </c>
      <c r="I29" s="72">
        <v>2.0507017261954585E-2</v>
      </c>
      <c r="J29" s="72">
        <v>2.3466191694570426E-2</v>
      </c>
      <c r="K29" s="72">
        <v>2.6942500437589612E-2</v>
      </c>
      <c r="L29" s="72">
        <v>2.9404208389097519E-2</v>
      </c>
      <c r="M29" s="72">
        <v>3.8879464734449476E-2</v>
      </c>
      <c r="N29" s="72">
        <v>4.7706409406823802E-2</v>
      </c>
      <c r="O29" s="72">
        <v>5.1978934052305581E-2</v>
      </c>
      <c r="P29" s="72" cm="1">
        <f t="array" ref="P29">PRODUCT(1+E27:P27)-1</f>
        <v>5.4473252805245398E-2</v>
      </c>
      <c r="Q29" s="71"/>
      <c r="R29" s="72" cm="1">
        <f t="array" ref="R29">PRODUCT(1+F27:R27)-1</f>
        <v>5.5315231647689034E-2</v>
      </c>
      <c r="S29" s="72" cm="1">
        <f t="array" ref="S29">PRODUCT(1+G27:S27)-1</f>
        <v>6.2163139210541951E-2</v>
      </c>
      <c r="T29" s="72" cm="1">
        <f t="array" ref="T29">PRODUCT(1+H27:T27)-1</f>
        <v>6.9372871039881101E-2</v>
      </c>
      <c r="U29" s="72" cm="1">
        <f t="array" ref="U29">PRODUCT(1+I27:U27)-1</f>
        <v>7.5911083441748461E-2</v>
      </c>
      <c r="V29" s="72" cm="1">
        <f t="array" ref="V29">PRODUCT(1+J27:V27)-1</f>
        <v>8.8962235431367498E-2</v>
      </c>
      <c r="W29" s="72" cm="1">
        <f t="array" ref="W29">PRODUCT(1+K27:W27)-1</f>
        <v>9.2219350791581389E-2</v>
      </c>
      <c r="X29" s="72" cm="1">
        <f t="array" ref="X29">PRODUCT(1+L27:X27)-1</f>
        <v>9.8526471694200923E-2</v>
      </c>
      <c r="Y29" s="72" cm="1">
        <f t="array" ref="Y29">PRODUCT(1+M27:Y27)-1</f>
        <v>0.10421831869779785</v>
      </c>
      <c r="Z29" s="72" cm="1">
        <f t="array" ref="Z29">PRODUCT(1+N27:Z27)-1</f>
        <v>0.10783081047107279</v>
      </c>
      <c r="AA29" s="72" cm="1">
        <f t="array" ref="AA29">PRODUCT(1+O27:AA27)-1</f>
        <v>0.1107955673233596</v>
      </c>
      <c r="AB29" s="72" cm="1">
        <f t="array" ref="AB29">PRODUCT(1+P27:AB27)-1</f>
        <v>0.10958519077649931</v>
      </c>
      <c r="AC29" s="72" cm="1">
        <f t="array" ref="AC29">PRODUCT(1+R27:AC27)-1</f>
        <v>0.10160177672892501</v>
      </c>
      <c r="AD29" s="71"/>
      <c r="AE29" s="72" cm="1">
        <f t="array" ref="AE29">PRODUCT(1+S27:AE27)-1</f>
        <v>0.10599631857286251</v>
      </c>
      <c r="AF29" s="72" cm="1">
        <f t="array" ref="AF29">PRODUCT(1+T27:AF27)-1</f>
        <v>0.1079709202128456</v>
      </c>
      <c r="AG29" s="72" cm="1">
        <f t="array" ref="AG29">PRODUCT(1+U27:AG27)-1</f>
        <v>0.11730837095824409</v>
      </c>
      <c r="AH29" s="72" cm="1">
        <f t="array" ref="AH29">PRODUCT(1+V27:AH27)-1</f>
        <v>0.12465469019347508</v>
      </c>
      <c r="AI29" s="72" cm="1">
        <f t="array" ref="AI29">PRODUCT(1+W27:AI27)-1</f>
        <v>0.11897349078778263</v>
      </c>
      <c r="AJ29" s="72" cm="1">
        <f t="array" ref="AJ29">PRODUCT(1+X27:AJ27)-1</f>
        <v>0.11919595072630895</v>
      </c>
      <c r="AK29" s="72" cm="1">
        <f t="array" ref="AK29">PRODUCT(1+Y27:AK27)-1</f>
        <v>0.10124804496332529</v>
      </c>
      <c r="AL29" s="72" cm="1">
        <f t="array" ref="AL29">PRODUCT(1+Z27:AL27)-1</f>
        <v>8.8257509936498169E-2</v>
      </c>
      <c r="AM29" s="72" cm="1">
        <f t="array" ref="AM29">PRODUCT(1+AA27:AM27)-1</f>
        <v>7.1912140222036625E-2</v>
      </c>
      <c r="AN29" s="72" cm="1">
        <f t="array" ref="AN29">PRODUCT(1+AB27:AN27)-1</f>
        <v>6.4600758482680654E-2</v>
      </c>
      <c r="AO29" s="72" cm="1">
        <f t="array" ref="AO29">PRODUCT(1+AC27:AO27)-1</f>
        <v>5.9744388501502987E-2</v>
      </c>
      <c r="AP29" s="73" cm="1">
        <f t="array" ref="AP29">PRODUCT(1+AE27:AP27)-1</f>
        <v>5.9323562773913263E-2</v>
      </c>
      <c r="AQ29" s="71"/>
      <c r="AR29" s="74" cm="1">
        <f t="array" ref="AR29">PRODUCT(1+AF27:AR27)-1</f>
        <v>5.7113788777861441E-2</v>
      </c>
      <c r="AS29" s="74" cm="1">
        <f t="array" ref="AS29">PRODUCT(1+AG27:AS27)-1</f>
        <v>5.4706499951932219E-2</v>
      </c>
      <c r="AT29" s="74" cm="1">
        <f t="array" ref="AT29">PRODUCT(1+AH27:AT27)-1</f>
        <v>4.3610875579219721E-2</v>
      </c>
      <c r="AU29" s="74" cm="1">
        <f t="array" ref="AU29">PRODUCT(1+AI27:AU27)-1</f>
        <v>3.8343243487519718E-2</v>
      </c>
      <c r="AV29" s="74" cm="1">
        <f t="array" ref="AV29">PRODUCT(1+AJ27:AV27)-1</f>
        <v>3.7412921019487122E-2</v>
      </c>
      <c r="AW29" s="74" cm="1">
        <f t="array" ref="AW29">PRODUCT(1+AK27:AW27)-1</f>
        <v>2.9989572747433302E-2</v>
      </c>
      <c r="AX29" s="74" cm="1">
        <f t="array" ref="AX29">PRODUCT(1+AL27:AX27)-1</f>
        <v>3.5274227496942201E-2</v>
      </c>
      <c r="AY29" s="74" cm="1">
        <f t="array" ref="AY29">PRODUCT(1+AM27:AY27)-1</f>
        <v>4.0570544640321282E-2</v>
      </c>
      <c r="AZ29" s="74" cm="1">
        <f t="array" ref="AZ29">PRODUCT(1+AN27:AZ27)-1</f>
        <v>4.505936219846074E-2</v>
      </c>
      <c r="BA29" s="74" cm="1">
        <f t="array" ref="BA29">PRODUCT(1+AO27:BA27)-1</f>
        <v>4.1418765236487465E-2</v>
      </c>
      <c r="BB29" s="74" cm="1">
        <f t="array" ref="BB29">PRODUCT(1+AP27:BB27)-1</f>
        <v>3.8513831442243296E-2</v>
      </c>
      <c r="BC29" s="75" cm="1">
        <f t="array" ref="BC29">PRODUCT(1+AR27:BC27)-1</f>
        <v>3.7069875375087769E-2</v>
      </c>
      <c r="BD29" s="71"/>
      <c r="BE29" s="75" cm="1">
        <f t="array" ref="BE29">PRODUCT(1+AS27:BE27)-1</f>
        <v>3.8205428692738908E-2</v>
      </c>
      <c r="BF29" s="75">
        <f t="array" ref="BF29">PRODUCT(1+AT27:BF27)-1</f>
        <v>3.8617537625434961E-2</v>
      </c>
      <c r="BG29" s="75">
        <f t="array" ref="BG29">PRODUCT(1+AU27:BG27)-1</f>
        <v>3.3973480670631107E-2</v>
      </c>
      <c r="BH29" s="75">
        <f t="array" ref="BH29">PRODUCT(1+AV27:BH27)-1</f>
        <v>3.232784497076735E-2</v>
      </c>
      <c r="BI29" s="75">
        <f t="array" ref="BI29">PRODUCT(1+AW27:BI27)-1</f>
        <v>3.335646976647344E-2</v>
      </c>
      <c r="BJ29" s="75">
        <f t="array" ref="BJ29">PRODUCT(1+AX27:BJ27)-1</f>
        <v>3.6976837778668115E-2</v>
      </c>
      <c r="BK29" s="75">
        <f t="array" ref="BK29">PRODUCT(1+AY27:BK27)-1</f>
        <v>4.0609526130409801E-2</v>
      </c>
      <c r="BL29" s="75">
        <f t="array" ref="BL29">PRODUCT(1+AZ27:BL27)-1</f>
        <v>3.7078515762302811E-2</v>
      </c>
      <c r="BM29" s="75">
        <f t="array" ref="BM29">PRODUCT(1+BA27:BM27)-1</f>
        <v>4.0911489998962658E-2</v>
      </c>
      <c r="BN29" s="75">
        <f t="array" ref="BN29">PRODUCT(1+BB27:BN27)-1</f>
        <v>4.6005843076264652E-2</v>
      </c>
      <c r="BO29" s="75">
        <f t="array" ref="BO29">PRODUCT(1+BC27:BO27)-1</f>
        <v>4.8409253105311301E-2</v>
      </c>
      <c r="BP29" s="75">
        <f>ANUAL!M20</f>
        <v>4.7679380925128356E-2</v>
      </c>
      <c r="BQ29" s="71"/>
      <c r="BR29" s="75">
        <f t="array" ref="BR29">PRODUCT(1+BF27:BR27)-1</f>
        <v>4.1741454633716035E-2</v>
      </c>
      <c r="BS29" s="75" cm="1">
        <f t="array" ref="BS29">PRODUCT(1+BG27:BS27)-1</f>
        <v>4.8665041327542014E-2</v>
      </c>
      <c r="BT29" s="75">
        <f t="array" ref="BT29">PRODUCT(1+BH27:BT27)-1</f>
        <v>5.2014405667544006E-2</v>
      </c>
      <c r="BU29" s="75" cm="1">
        <f t="array" ref="BU29">PRODUCT(1+BI27:BU27)-1</f>
        <v>5.3167355599031962E-2</v>
      </c>
      <c r="BV29" s="75">
        <f t="array" ref="BV29">PRODUCT(1+BJ27:BV27)-1</f>
        <v>5.2014176133414969E-2</v>
      </c>
      <c r="BW29" s="75">
        <f t="array" ref="BW29">PRODUCT(1+BK27:BW27)-1</f>
        <v>5.1804297993538029E-2</v>
      </c>
      <c r="BX29" s="75">
        <f t="array" ref="BX29">PRODUCT(1+BL27:BX27)-1</f>
        <v>5.12797596442498E-2</v>
      </c>
      <c r="BY29" s="75">
        <f t="array" ref="BY29">PRODUCT(1+BM27:BY27)-1</f>
        <v>5.0542832113956271E-2</v>
      </c>
      <c r="BZ29" s="75">
        <f t="array" ref="BZ29">PRODUCT(1+BN27:BZ27)-1</f>
        <v>5.0961041840116073E-2</v>
      </c>
      <c r="CA29" s="75">
        <f t="array" ref="CA29">PRODUCT(1+BO27:CA27)-1</f>
        <v>4.490242535798461E-2</v>
      </c>
      <c r="CB29" s="75">
        <f t="array" ref="CB29">PRODUCT(1+BP27:CB27)-1</f>
        <v>4.1778028591240801E-2</v>
      </c>
      <c r="CC29" s="75">
        <f>ANUAL!$O$20</f>
        <v>3.8978664859954645E-2</v>
      </c>
      <c r="CD29" s="71"/>
      <c r="CE29" s="74">
        <f t="array" ref="CE29">PRODUCT(1+BS27:CE27)-1</f>
        <v>4.3030681652908687E-2</v>
      </c>
      <c r="CF29" s="74">
        <f t="array" ref="CF29">PRODUCT(1+BT27:CF27)-1</f>
        <v>3.3574747211435829E-2</v>
      </c>
      <c r="CG29" s="74">
        <f t="array" ref="CG29">PRODUCT(1+BU27:CG27)-1</f>
        <v>3.7688068262918817E-2</v>
      </c>
      <c r="CH29" s="74">
        <f t="array" ref="CH29">PRODUCT(1+BV27:CH27)-1</f>
        <v>4.1096080429785742E-2</v>
      </c>
      <c r="CI29" s="74">
        <f t="array" ref="CI29">PRODUCT(1+BW27:CI27)-1</f>
        <v>4.4208475289067461E-2</v>
      </c>
      <c r="CJ29" s="74">
        <f t="array" ref="CJ29">PRODUCT(1+BX27:CJ27)-1</f>
        <v>4.3270844212782711E-2</v>
      </c>
      <c r="CK29" s="74">
        <f t="array" ref="CK29">PRODUCT(1+BY27:CK27)-1</f>
        <v>4.0980458166212763E-2</v>
      </c>
      <c r="CL29" s="74">
        <f t="array" ref="CL29">PRODUCT(1+BZ27:CL27)-1</f>
        <v>3.9832969936948182E-2</v>
      </c>
      <c r="CM29" s="74">
        <f t="array" ref="CM29">PRODUCT(1+CA27:CM27)-1</f>
        <v>4.4224780447941203E-2</v>
      </c>
      <c r="CN29" s="74">
        <f t="array" ref="CN29">PRODUCT(1+CB27:CN27)-1</f>
        <v>4.6296631259711729E-2</v>
      </c>
      <c r="CO29" s="74">
        <f t="array" ref="CO29">PRODUCT(1+CC27:CO27)-1</f>
        <v>4.9686345553511257E-2</v>
      </c>
      <c r="CP29" s="75">
        <f>ANUAL!$Q$20</f>
        <v>5.5170961628891603E-2</v>
      </c>
      <c r="CQ29" s="71"/>
      <c r="CR29" s="74">
        <f t="array" ref="CR29">PRODUCT(1+CF27:CR27)-1</f>
        <v>5.4979429523136503E-2</v>
      </c>
      <c r="CS29" s="74">
        <f t="array" ref="CS29">PRODUCT(1+CG27:CS27)-1</f>
        <v>5.3004778360528748E-2</v>
      </c>
      <c r="CT29" s="74">
        <f t="array" ref="CT29">PRODUCT(1+CH27:CT27)-1</f>
        <v>4.7388378405556431E-2</v>
      </c>
      <c r="CU29" s="74">
        <f t="array" ref="CU29">PRODUCT(1+CI27:CU27)-1</f>
        <v>4.2835365723315366E-2</v>
      </c>
      <c r="CV29" s="74">
        <f t="array" ref="CV29">PRODUCT(1+CJ27:CV27)-1</f>
        <v>3.9952699879872045E-2</v>
      </c>
      <c r="CW29" s="74">
        <f t="array" ref="CW29">PRODUCT(1+CK27:CW27)-1</f>
        <v>4.2359705895897326E-2</v>
      </c>
      <c r="CX29" s="74">
        <f t="array" ref="CX29">PRODUCT(1+CL27:CX27)-1</f>
        <v>4.6339598165524576E-2</v>
      </c>
      <c r="CY29" s="74">
        <f t="array" ref="CY29">PRODUCT(1+CM27:CY27)-1</f>
        <v>5.3601176582297017E-2</v>
      </c>
      <c r="CZ29" s="74">
        <f t="array" ref="CZ29">PRODUCT(1+CN27:CZ27)-1</f>
        <v>4.7622869006346713E-2</v>
      </c>
      <c r="DA29" s="74">
        <f t="array" ref="DA29">PRODUCT(1+CO27:DA27)-1</f>
        <v>4.9120768906256496E-2</v>
      </c>
      <c r="DB29" s="74">
        <f t="array" ref="DB29">PRODUCT(1+CP27:DB27)-1</f>
        <v>4.9305888256417685E-2</v>
      </c>
      <c r="DC29" s="75">
        <f>ANUAL!$S$20</f>
        <v>4.5536935786347356E-2</v>
      </c>
      <c r="DD29" s="71"/>
      <c r="DE29" s="74">
        <f t="array" ref="DE29">PRODUCT(1+CS27:DE27)-1</f>
        <v>4.5135873649931879E-2</v>
      </c>
      <c r="DF29" s="74">
        <f t="array" ref="DF29">PRODUCT(1+CT27:DF27)-1</f>
        <v>4.4734965358713907E-2</v>
      </c>
      <c r="DG29" s="74">
        <f t="array" ref="DG29">PRODUCT(1+CU27:DG27)-1</f>
        <v>4.4334210853680389E-2</v>
      </c>
      <c r="DH29" s="74">
        <f t="array" ref="DH29">PRODUCT(1+CV27:DH27)-1</f>
        <v>4.3933610075838958E-2</v>
      </c>
      <c r="DI29" s="74">
        <f t="array" ref="DI29">PRODUCT(1+CW27:DI27)-1</f>
        <v>4.3533162966222116E-2</v>
      </c>
      <c r="DJ29" s="74">
        <f t="array" ref="DJ29">PRODUCT(1+CX27:DJ27)-1</f>
        <v>4.3132869465881685E-2</v>
      </c>
      <c r="DK29" s="74">
        <f t="array" ref="DK29">PRODUCT(1+CY27:DK27)-1</f>
        <v>4.2732729515895906E-2</v>
      </c>
      <c r="DL29" s="74">
        <f t="array" ref="DL29">PRODUCT(1+CZ27:DL27)-1</f>
        <v>4.2332743057363009E-2</v>
      </c>
      <c r="DM29" s="74">
        <f t="array" ref="DM29">PRODUCT(1+DA27:DM27)-1</f>
        <v>4.1932910031404091E-2</v>
      </c>
      <c r="DN29" s="74">
        <f t="array" ref="DN29">PRODUCT(1+DB27:DN27)-1</f>
        <v>4.1533230379163122E-2</v>
      </c>
      <c r="DO29" s="74">
        <f t="array" ref="DO29">PRODUCT(1+DC27:DO27)-1</f>
        <v>4.113370404180805E-2</v>
      </c>
      <c r="DP29" s="75">
        <f>ANUAL!$U$20</f>
        <v>4.073433096052767E-2</v>
      </c>
      <c r="DQ29" s="71"/>
      <c r="DR29" s="74">
        <f t="array" ref="DR29">PRODUCT(1+DF27:DR27)-1</f>
        <v>4.0474876274553484E-2</v>
      </c>
      <c r="DS29" s="74">
        <f t="array" ref="DS29">PRODUCT(1+DG27:DS27)-1</f>
        <v>4.0215486270537282E-2</v>
      </c>
      <c r="DT29" s="74">
        <f t="array" ref="DT29">PRODUCT(1+DH27:DT27)-1</f>
        <v>3.9956160932353768E-2</v>
      </c>
      <c r="DU29" s="74">
        <f t="array" ref="DU29">PRODUCT(1+DI27:DU27)-1</f>
        <v>3.9696900243881617E-2</v>
      </c>
      <c r="DV29" s="74">
        <f t="array" ref="DV29">PRODUCT(1+DJ27:DV27)-1</f>
        <v>3.9437704189003719E-2</v>
      </c>
      <c r="DW29" s="74">
        <f t="array" ref="DW29">PRODUCT(1+DK27:DW27)-1</f>
        <v>3.9178572751607188E-2</v>
      </c>
      <c r="DX29" s="74">
        <f t="array" ref="DX29">PRODUCT(1+DL27:DX27)-1</f>
        <v>3.891950591558313E-2</v>
      </c>
      <c r="DY29" s="74">
        <f t="array" ref="DY29">PRODUCT(1+DM27:DY27)-1</f>
        <v>3.8660503664825097E-2</v>
      </c>
      <c r="DZ29" s="74">
        <f t="array" ref="DZ29">PRODUCT(1+DN27:DZ27)-1</f>
        <v>3.8401565983233521E-2</v>
      </c>
      <c r="EA29" s="74">
        <f t="array" ref="EA29">PRODUCT(1+DO27:EA27)-1</f>
        <v>3.8142692854710836E-2</v>
      </c>
      <c r="EB29" s="74">
        <f t="array" ref="EB29">PRODUCT(1+DP27:EB27)-1</f>
        <v>3.788388426316347E-2</v>
      </c>
      <c r="EC29" s="75">
        <f>ANUAL!$W$20</f>
        <v>3.7625140192503466E-2</v>
      </c>
      <c r="ED29" s="71"/>
      <c r="EE29" s="74">
        <f t="array" ref="EE29">PRODUCT(1+DS27:EE27)-1</f>
        <v>3.7495792491910818E-2</v>
      </c>
      <c r="EF29" s="74">
        <f t="array" ref="EF29">PRODUCT(1+DT27:EF27)-1</f>
        <v>3.736646091547291E-2</v>
      </c>
      <c r="EG29" s="74">
        <f t="array" ref="EG29">PRODUCT(1+DU27:EG27)-1</f>
        <v>3.7237145461179066E-2</v>
      </c>
      <c r="EH29" s="74">
        <f t="array" ref="EH29">PRODUCT(1+DV27:EH27)-1</f>
        <v>3.7107846127019339E-2</v>
      </c>
      <c r="EI29" s="74">
        <f t="array" ref="EI29">PRODUCT(1+DW27:EI27)-1</f>
        <v>3.6978562910984669E-2</v>
      </c>
      <c r="EJ29" s="74">
        <f t="array" ref="EJ29">PRODUCT(1+DX27:EJ27)-1</f>
        <v>3.6849295811065774E-2</v>
      </c>
      <c r="EK29" s="74">
        <f t="array" ref="EK29">PRODUCT(1+DY27:EK27)-1</f>
        <v>3.6720044825253151E-2</v>
      </c>
      <c r="EL29" s="74">
        <f t="array" ref="EL29">PRODUCT(1+DZ27:EL27)-1</f>
        <v>3.6590809951538628E-2</v>
      </c>
      <c r="EM29" s="74">
        <f t="array" ref="EM29">PRODUCT(1+EA27:EM27)-1</f>
        <v>3.6461591187913589E-2</v>
      </c>
      <c r="EN29" s="74">
        <f t="array" ref="EN29">PRODUCT(1+EB27:EN27)-1</f>
        <v>3.6332388532369642E-2</v>
      </c>
      <c r="EO29" s="74">
        <f t="array" ref="EO29">PRODUCT(1+EC27:EO27)-1</f>
        <v>3.6203201982898614E-2</v>
      </c>
      <c r="EP29" s="75">
        <f>ANUAL!$Y$20</f>
        <v>3.6074031537494167E-2</v>
      </c>
      <c r="ER29" s="74" cm="1">
        <f t="array" ref="ER29">PRODUCT(1+EF27:ER27)-1</f>
        <v>3.5973548705177993E-2</v>
      </c>
      <c r="ES29" s="74" cm="1">
        <f t="array" ref="ES29">PRODUCT(1+EG27:ES27)-1</f>
        <v>3.5873075618111816E-2</v>
      </c>
      <c r="ET29" s="74" cm="1">
        <f t="array" ref="ET29">PRODUCT(1+EH27:ET27)-1</f>
        <v>3.5772612275349669E-2</v>
      </c>
      <c r="EU29" s="74" cm="1">
        <f t="array" ref="EU29">PRODUCT(1+EI27:EU27)-1</f>
        <v>3.567215867594653E-2</v>
      </c>
      <c r="EV29" s="74" cm="1">
        <f t="array" ref="EV29">PRODUCT(1+EJ27:EV27)-1</f>
        <v>3.5571714818956934E-2</v>
      </c>
      <c r="EW29" s="74" cm="1">
        <f t="array" ref="EW29">PRODUCT(1+EK27:EW27)-1</f>
        <v>3.5471280703437191E-2</v>
      </c>
      <c r="EX29" s="74" cm="1">
        <f t="array" ref="EX29">PRODUCT(1+EL27:EX27)-1</f>
        <v>3.5370856328441391E-2</v>
      </c>
      <c r="EY29" s="74" cm="1">
        <f t="array" ref="EY29">PRODUCT(1+EM27:EY27)-1</f>
        <v>3.5270441693025401E-2</v>
      </c>
      <c r="EZ29" s="74" cm="1">
        <f t="array" ref="EZ29">PRODUCT(1+EN27:EZ27)-1</f>
        <v>3.5170036796244641E-2</v>
      </c>
      <c r="FA29" s="74" cm="1">
        <f t="array" ref="FA29">PRODUCT(1+EO27:FA27)-1</f>
        <v>3.5069641637154536E-2</v>
      </c>
      <c r="FB29" s="74" cm="1">
        <f t="array" ref="FB29">PRODUCT(1+EP27:FB27)-1</f>
        <v>3.4969256214810729E-2</v>
      </c>
      <c r="FC29" s="75">
        <f>ANUAL!$AA$20</f>
        <v>3.4868880528267282E-2</v>
      </c>
      <c r="FD29"/>
      <c r="FE29" s="74" cm="1">
        <f t="array" ref="FE29">PRODUCT(1+ES27:FE27)-1</f>
        <v>3.4860690617956269E-2</v>
      </c>
      <c r="FF29" s="74" cm="1">
        <f t="array" ref="FF29">PRODUCT(1+ET27:FF27)-1</f>
        <v>3.4852500772458717E-2</v>
      </c>
      <c r="FG29" s="74" cm="1">
        <f t="array" ref="FG29">PRODUCT(1+EU27:FG27)-1</f>
        <v>3.4844310991775318E-2</v>
      </c>
      <c r="FH29" s="74" cm="1">
        <f t="array" ref="FH29">PRODUCT(1+EV27:FH27)-1</f>
        <v>3.4836121275905629E-2</v>
      </c>
      <c r="FI29" s="74" cm="1">
        <f t="array" ref="FI29">PRODUCT(1+EW27:FI27)-1</f>
        <v>3.4827931624848985E-2</v>
      </c>
      <c r="FJ29" s="74" cm="1">
        <f t="array" ref="FJ29">PRODUCT(1+EX27:FJ27)-1</f>
        <v>3.4819742038604717E-2</v>
      </c>
      <c r="FK29" s="74" cm="1">
        <f t="array" ref="FK29">PRODUCT(1+EY27:FK27)-1</f>
        <v>3.4811552517172606E-2</v>
      </c>
      <c r="FL29" s="74" cm="1">
        <f t="array" ref="FL29">PRODUCT(1+EZ27:FL27)-1</f>
        <v>3.4803363060551762E-2</v>
      </c>
      <c r="FM29" s="74" cm="1">
        <f t="array" ref="FM29">PRODUCT(1+FA27:FM27)-1</f>
        <v>3.4795173668741741E-2</v>
      </c>
      <c r="FN29" s="74" cm="1">
        <f t="array" ref="FN29">PRODUCT(1+FB27:FN27)-1</f>
        <v>3.4786984341742766E-2</v>
      </c>
      <c r="FO29" s="74" cm="1">
        <f t="array" ref="FO29">PRODUCT(1+FC27:FO27)-1</f>
        <v>3.477879507955417E-2</v>
      </c>
      <c r="FP29" s="75">
        <f>ANUAL!$AC$20</f>
        <v>3.4770605882173983E-2</v>
      </c>
      <c r="FQ29"/>
      <c r="FR29" s="74" cm="1">
        <f t="array" ref="FR29">PRODUCT(1+FF27:FR27)-1</f>
        <v>3.4678287557126541E-2</v>
      </c>
      <c r="FS29" s="74" cm="1">
        <f t="array" ref="FS29">PRODUCT(1+FG27:FS27)-1</f>
        <v>3.4585977468371221E-2</v>
      </c>
      <c r="FT29" s="74" cm="1">
        <f t="array" ref="FT29">PRODUCT(1+FH27:FT27)-1</f>
        <v>3.4493675615173469E-2</v>
      </c>
      <c r="FU29" s="74" cm="1">
        <f t="array" ref="FU29">PRODUCT(1+FI27:FU27)-1</f>
        <v>3.4401381996798097E-2</v>
      </c>
      <c r="FV29" s="74" cm="1">
        <f t="array" ref="FV29">PRODUCT(1+FJ27:FV27)-1</f>
        <v>3.4309096612511247E-2</v>
      </c>
      <c r="FW29" s="74" cm="1">
        <f t="array" ref="FW29">PRODUCT(1+FK27:FW27)-1</f>
        <v>3.4216819461577508E-2</v>
      </c>
      <c r="FX29" s="74" cm="1">
        <f t="array" ref="FX29">PRODUCT(1+FL27:FX27)-1</f>
        <v>3.4124550543262799E-2</v>
      </c>
      <c r="FY29" s="74" cm="1">
        <f t="array" ref="FY29">PRODUCT(1+FM27:FY27)-1</f>
        <v>3.4032289856832154E-2</v>
      </c>
      <c r="FZ29" s="74" cm="1">
        <f t="array" ref="FZ29">PRODUCT(1+FN27:FZ27)-1</f>
        <v>3.3940037401551937E-2</v>
      </c>
      <c r="GA29" s="74" cm="1">
        <f t="array" ref="GA29">PRODUCT(1+FO27:GA27)-1</f>
        <v>3.3847793176686736E-2</v>
      </c>
      <c r="GB29" s="74" cm="1">
        <f t="array" ref="GB29">PRODUCT(1+FP27:GB27)-1</f>
        <v>3.3755557181503359E-2</v>
      </c>
      <c r="GC29" s="75">
        <f>ANUAL!$AE$20</f>
        <v>3.3663329415266216E-2</v>
      </c>
      <c r="GD29"/>
      <c r="GE29" s="74" cm="1">
        <f t="array" ref="GE29">PRODUCT(1+FS27:GE27)-1</f>
        <v>3.3663329415266841E-2</v>
      </c>
      <c r="GF29" s="74" cm="1">
        <f t="array" ref="GF29">PRODUCT(1+FT27:GF27)-1</f>
        <v>3.3663329415266841E-2</v>
      </c>
      <c r="GG29" s="74" cm="1">
        <f t="array" ref="GG29">PRODUCT(1+FU27:GG27)-1</f>
        <v>3.3663329415266841E-2</v>
      </c>
      <c r="GH29" s="74" cm="1">
        <f t="array" ref="GH29">PRODUCT(1+FV27:GH27)-1</f>
        <v>3.3663329415266841E-2</v>
      </c>
      <c r="GI29" s="74" cm="1">
        <f t="array" ref="GI29">PRODUCT(1+FW27:GI27)-1</f>
        <v>3.3663329415266841E-2</v>
      </c>
      <c r="GJ29" s="74" cm="1">
        <f t="array" ref="GJ29">PRODUCT(1+FX27:GJ27)-1</f>
        <v>3.3663329415266841E-2</v>
      </c>
      <c r="GK29" s="74" cm="1">
        <f t="array" ref="GK29">PRODUCT(1+FY27:GK27)-1</f>
        <v>3.3663329415266841E-2</v>
      </c>
      <c r="GL29" s="74" cm="1">
        <f t="array" ref="GL29">PRODUCT(1+FZ27:GL27)-1</f>
        <v>3.3663329415266841E-2</v>
      </c>
      <c r="GM29" s="74" cm="1">
        <f t="array" ref="GM29">PRODUCT(1+GA27:GM27)-1</f>
        <v>3.3663329415266841E-2</v>
      </c>
      <c r="GN29" s="74" cm="1">
        <f t="array" ref="GN29">PRODUCT(1+GB27:GN27)-1</f>
        <v>3.3663329415266841E-2</v>
      </c>
      <c r="GO29" s="74" cm="1">
        <f t="array" ref="GO29">PRODUCT(1+GC27:GO27)-1</f>
        <v>3.3663329415266841E-2</v>
      </c>
      <c r="GP29" s="75">
        <f>ANUAL!$AG$20</f>
        <v>3.3663329415266216E-2</v>
      </c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</row>
    <row r="30" spans="2:214" ht="3" customHeight="1">
      <c r="B30" s="46"/>
      <c r="C30" s="48"/>
    </row>
    <row r="31" spans="2:214">
      <c r="B31" s="46"/>
      <c r="C31" s="57" t="s">
        <v>9</v>
      </c>
      <c r="D31" s="63"/>
      <c r="E31" s="25">
        <v>1.9216641534238476E-3</v>
      </c>
      <c r="F31" s="25">
        <v>4.7467072130658039E-4</v>
      </c>
      <c r="G31" s="25">
        <v>-4.5284474445514891E-3</v>
      </c>
      <c r="H31" s="25">
        <v>-7.9201475534340197E-3</v>
      </c>
      <c r="I31" s="25">
        <v>-8.9832520934876928E-4</v>
      </c>
      <c r="J31" s="25">
        <v>4.8474992376917212E-3</v>
      </c>
      <c r="K31" s="25">
        <v>5.0964433827935807E-3</v>
      </c>
      <c r="L31" s="25">
        <v>3.7313432835821914E-3</v>
      </c>
      <c r="M31" s="25">
        <v>2.6261395363187034E-3</v>
      </c>
      <c r="N31" s="25">
        <v>1.2384758285672603E-3</v>
      </c>
      <c r="O31" s="25">
        <v>2.2741328907993365E-3</v>
      </c>
      <c r="P31" s="25">
        <v>4.3463096611489503E-3</v>
      </c>
      <c r="Q31" s="63"/>
      <c r="R31" s="25">
        <v>2.2667862390046878E-3</v>
      </c>
      <c r="S31" s="25">
        <v>3.5562121390957202E-3</v>
      </c>
      <c r="T31" s="25">
        <v>4.8335755179780907E-3</v>
      </c>
      <c r="U31" s="25">
        <v>6.7133099487628554E-3</v>
      </c>
      <c r="V31" s="25">
        <v>6.6722925457102632E-3</v>
      </c>
      <c r="W31" s="25">
        <v>8.5915262067628364E-3</v>
      </c>
      <c r="X31" s="25">
        <v>4.6359572974769489E-3</v>
      </c>
      <c r="Y31" s="25">
        <v>2.8937547110842845E-3</v>
      </c>
      <c r="Z31" s="25">
        <v>4.3629377603097907E-3</v>
      </c>
      <c r="AA31" s="25">
        <v>9.4399544429113295E-3</v>
      </c>
      <c r="AB31" s="25">
        <v>8.302956662616481E-3</v>
      </c>
      <c r="AC31" s="25">
        <v>7.1084268212204902E-3</v>
      </c>
      <c r="AD31" s="63"/>
      <c r="AE31" s="39">
        <v>6.1822040839582823E-3</v>
      </c>
      <c r="AF31" s="39">
        <v>7.0184255792058534E-3</v>
      </c>
      <c r="AG31" s="39">
        <v>1.0340040418241046E-2</v>
      </c>
      <c r="AH31" s="39">
        <v>3.8787060775671025E-3</v>
      </c>
      <c r="AI31" s="39">
        <v>9.415001628653101E-3</v>
      </c>
      <c r="AJ31" s="39">
        <v>1.2952327333770625E-2</v>
      </c>
      <c r="AK31" s="39">
        <v>-4.4734844376975502E-4</v>
      </c>
      <c r="AL31" s="39">
        <v>7.5269546348394551E-4</v>
      </c>
      <c r="AM31" s="39">
        <v>4.2654542251374036E-3</v>
      </c>
      <c r="AN31" s="39">
        <v>5.2560378650635189E-3</v>
      </c>
      <c r="AO31" s="39">
        <v>2.4464811278647859E-3</v>
      </c>
      <c r="AP31" s="39">
        <v>3.3477509808889751E-4</v>
      </c>
      <c r="AQ31" s="63"/>
      <c r="AR31" s="39">
        <v>5.5152472490698299E-3</v>
      </c>
      <c r="AS31" s="39">
        <v>3.3948398434380067E-3</v>
      </c>
      <c r="AT31" s="39">
        <v>5.53941275590546E-4</v>
      </c>
      <c r="AU31" s="39">
        <v>4.0279403135494362E-3</v>
      </c>
      <c r="AV31" s="39">
        <v>1.5122598709625379E-3</v>
      </c>
      <c r="AW31" s="39">
        <v>2.5814661936726679E-3</v>
      </c>
      <c r="AX31" s="39">
        <v>1.6968158395786759E-3</v>
      </c>
      <c r="AY31" s="39">
        <v>4.9997537875678686E-3</v>
      </c>
      <c r="AZ31" s="39">
        <v>4.0373949003391372E-3</v>
      </c>
      <c r="BA31" s="39">
        <v>9.0768900427491413E-4</v>
      </c>
      <c r="BB31" s="39">
        <v>1.4106802143973596E-3</v>
      </c>
      <c r="BC31" s="39">
        <v>2.1033019893732783E-3</v>
      </c>
      <c r="BD31" s="63"/>
      <c r="BE31" s="39">
        <v>3.0996854969052379E-3</v>
      </c>
      <c r="BF31" s="39">
        <v>4.097540184308599E-3</v>
      </c>
      <c r="BG31" s="39">
        <v>4.4313383735253356E-3</v>
      </c>
      <c r="BH31" s="39">
        <v>2.1706766556211219E-3</v>
      </c>
      <c r="BI31" s="39">
        <v>4.8558732105945522E-4</v>
      </c>
      <c r="BJ31" s="39">
        <v>-4.1829647960412331E-4</v>
      </c>
      <c r="BK31" s="39">
        <v>1.6770805381992205E-3</v>
      </c>
      <c r="BL31" s="39">
        <v>0</v>
      </c>
      <c r="BM31" s="39">
        <v>1.5722217438585062E-3</v>
      </c>
      <c r="BN31" s="39">
        <v>2.1333367296902852E-3</v>
      </c>
      <c r="BO31" s="39">
        <v>2.8563984596416958E-3</v>
      </c>
      <c r="BP31" s="39">
        <v>2.8419261732848611E-3</v>
      </c>
      <c r="BQ31" s="63"/>
      <c r="BR31" s="39">
        <v>3.3993833089014914E-3</v>
      </c>
      <c r="BS31" s="39">
        <v>4.2726162139017278E-3</v>
      </c>
      <c r="BT31" s="39">
        <v>2.2510589068882327E-3</v>
      </c>
      <c r="BU31" s="39">
        <v>3.3158261881453653E-4</v>
      </c>
      <c r="BV31" s="39">
        <v>1.6167112278562001E-3</v>
      </c>
      <c r="BW31" s="39">
        <v>9.928130327003259E-4</v>
      </c>
      <c r="BX31" s="39">
        <v>2.541949971929398E-3</v>
      </c>
      <c r="BY31" s="39">
        <v>2.2835098853578018E-3</v>
      </c>
      <c r="BZ31" s="39">
        <v>3.482644202266556E-3</v>
      </c>
      <c r="CA31" s="39">
        <v>2.9509018191041037E-3</v>
      </c>
      <c r="CB31" s="39">
        <v>2.5227836975125228E-3</v>
      </c>
      <c r="CC31" s="39">
        <v>2.9778842870460663E-3</v>
      </c>
      <c r="CD31" s="63"/>
      <c r="CE31" s="39">
        <v>1.7084264993205522E-3</v>
      </c>
      <c r="CF31" s="39">
        <v>2.6700307420969693E-3</v>
      </c>
      <c r="CG31" s="39">
        <v>8.6514383436144728E-3</v>
      </c>
      <c r="CH31" s="39">
        <v>6.40037784633634E-3</v>
      </c>
      <c r="CI31" s="39">
        <v>4.7291422864140032E-3</v>
      </c>
      <c r="CJ31" s="39">
        <v>-4.2248165303806215E-3</v>
      </c>
      <c r="CK31" s="39">
        <v>7.3669144355449135E-4</v>
      </c>
      <c r="CL31" s="39">
        <v>3.9601818438580946E-3</v>
      </c>
      <c r="CM31" s="33">
        <v>2.0174418868970177E-3</v>
      </c>
      <c r="CN31" s="33">
        <v>2.0174418868970177E-3</v>
      </c>
      <c r="CO31" s="33">
        <v>2.0174418868970177E-3</v>
      </c>
      <c r="CP31" s="33">
        <v>2.0174418868970177E-3</v>
      </c>
      <c r="CQ31" s="63"/>
      <c r="CR31" s="33">
        <f>(DC33+1)^(CR$10/360)-1</f>
        <v>2.017441886897009E-3</v>
      </c>
      <c r="CS31" s="33">
        <f>(DC33+1)^(CS$10/360)-1</f>
        <v>2.017441886897009E-3</v>
      </c>
      <c r="CT31" s="33">
        <f>(DC33+1)^(CT$10/360)-1</f>
        <v>2.017441886897009E-3</v>
      </c>
      <c r="CU31" s="33">
        <f>(DC33+1)^(CU$10/360)-1</f>
        <v>2.017441886897009E-3</v>
      </c>
      <c r="CV31" s="33">
        <f>(DC33+1)^(CV$10/360)-1</f>
        <v>2.017441886897009E-3</v>
      </c>
      <c r="CW31" s="33">
        <f>(DC33+1)^(CW$10/360)-1</f>
        <v>2.017441886897009E-3</v>
      </c>
      <c r="CX31" s="33">
        <f>(DC33+1)^(CX$10/360)-1</f>
        <v>2.017441886897009E-3</v>
      </c>
      <c r="CY31" s="33">
        <f>(DC33+1)^(CY$10/360)-1</f>
        <v>2.017441886897009E-3</v>
      </c>
      <c r="CZ31" s="33">
        <f>(DC33+1)^(CZ$10/360)-1</f>
        <v>2.017441886897009E-3</v>
      </c>
      <c r="DA31" s="33">
        <f>(DC33+1)^(DA$10/360)-1</f>
        <v>2.017441886897009E-3</v>
      </c>
      <c r="DB31" s="33">
        <f>(DC33+1)^(DB$10/360)-1</f>
        <v>2.017441886897009E-3</v>
      </c>
      <c r="DC31" s="33">
        <f>(DC33+1)^(DC$10/360)-1</f>
        <v>2.017441886897009E-3</v>
      </c>
      <c r="DD31" s="63"/>
      <c r="DE31" s="33">
        <f>(DP33+1)^(DE$10/360)-1</f>
        <v>2.017441886897009E-3</v>
      </c>
      <c r="DF31" s="33">
        <f>(DP33+1)^(DF$10/360)-1</f>
        <v>2.017441886897009E-3</v>
      </c>
      <c r="DG31" s="33">
        <f>(DP33+1)^(DG$10/360)-1</f>
        <v>2.017441886897009E-3</v>
      </c>
      <c r="DH31" s="33">
        <f>(DP33+1)^(DH$10/360)-1</f>
        <v>2.017441886897009E-3</v>
      </c>
      <c r="DI31" s="33">
        <f>(DP33+1)^(DI$10/360)-1</f>
        <v>2.017441886897009E-3</v>
      </c>
      <c r="DJ31" s="33">
        <f>(DP33+1)^(DJ$10/360)-1</f>
        <v>2.017441886897009E-3</v>
      </c>
      <c r="DK31" s="33">
        <f>(DP33+1)^(DK$10/360)-1</f>
        <v>2.017441886897009E-3</v>
      </c>
      <c r="DL31" s="33">
        <f>(DP33+1)^(DL$10/360)-1</f>
        <v>2.017441886897009E-3</v>
      </c>
      <c r="DM31" s="33">
        <f>(DP33+1)^(DM$10/360)-1</f>
        <v>2.017441886897009E-3</v>
      </c>
      <c r="DN31" s="33">
        <f>(DP33+1)^(DN$10/360)-1</f>
        <v>2.017441886897009E-3</v>
      </c>
      <c r="DO31" s="33">
        <f>(DP33+1)^(DO$10/360)-1</f>
        <v>2.017441886897009E-3</v>
      </c>
      <c r="DP31" s="33">
        <f>(DP33+1)^(DP$10/360)-1</f>
        <v>2.017441886897009E-3</v>
      </c>
      <c r="DQ31" s="63"/>
      <c r="DR31" s="33">
        <f t="shared" ref="DR31:EC31" si="54">($EC$33+1)^(DR$10/360)-1</f>
        <v>2.017441886897009E-3</v>
      </c>
      <c r="DS31" s="33">
        <f t="shared" si="54"/>
        <v>2.017441886897009E-3</v>
      </c>
      <c r="DT31" s="33">
        <f t="shared" si="54"/>
        <v>2.017441886897009E-3</v>
      </c>
      <c r="DU31" s="33">
        <f t="shared" si="54"/>
        <v>2.017441886897009E-3</v>
      </c>
      <c r="DV31" s="33">
        <f t="shared" si="54"/>
        <v>2.017441886897009E-3</v>
      </c>
      <c r="DW31" s="33">
        <f t="shared" si="54"/>
        <v>2.017441886897009E-3</v>
      </c>
      <c r="DX31" s="33">
        <f t="shared" si="54"/>
        <v>2.017441886897009E-3</v>
      </c>
      <c r="DY31" s="33">
        <f t="shared" si="54"/>
        <v>2.017441886897009E-3</v>
      </c>
      <c r="DZ31" s="33">
        <f t="shared" si="54"/>
        <v>2.017441886897009E-3</v>
      </c>
      <c r="EA31" s="33">
        <f t="shared" si="54"/>
        <v>2.017441886897009E-3</v>
      </c>
      <c r="EB31" s="33">
        <f t="shared" si="54"/>
        <v>2.017441886897009E-3</v>
      </c>
      <c r="EC31" s="33">
        <f t="shared" si="54"/>
        <v>2.017441886897009E-3</v>
      </c>
      <c r="ED31" s="63"/>
      <c r="EE31" s="33">
        <f t="shared" ref="EE31:EP31" si="55">($EP$33+1)^(EE$10/360)-1</f>
        <v>2.017441886897009E-3</v>
      </c>
      <c r="EF31" s="33">
        <f t="shared" si="55"/>
        <v>2.017441886897009E-3</v>
      </c>
      <c r="EG31" s="33">
        <f t="shared" si="55"/>
        <v>2.017441886897009E-3</v>
      </c>
      <c r="EH31" s="33">
        <f t="shared" si="55"/>
        <v>2.017441886897009E-3</v>
      </c>
      <c r="EI31" s="33">
        <f t="shared" si="55"/>
        <v>2.017441886897009E-3</v>
      </c>
      <c r="EJ31" s="33">
        <f t="shared" si="55"/>
        <v>2.017441886897009E-3</v>
      </c>
      <c r="EK31" s="33">
        <f t="shared" si="55"/>
        <v>2.017441886897009E-3</v>
      </c>
      <c r="EL31" s="33">
        <f t="shared" si="55"/>
        <v>2.017441886897009E-3</v>
      </c>
      <c r="EM31" s="33">
        <f t="shared" si="55"/>
        <v>2.017441886897009E-3</v>
      </c>
      <c r="EN31" s="33">
        <f t="shared" si="55"/>
        <v>2.017441886897009E-3</v>
      </c>
      <c r="EO31" s="33">
        <f t="shared" si="55"/>
        <v>2.017441886897009E-3</v>
      </c>
      <c r="EP31" s="33">
        <f t="shared" si="55"/>
        <v>2.017441886897009E-3</v>
      </c>
      <c r="ER31" s="33">
        <f>($FC$33+1)^(ER$10/360)-1</f>
        <v>2.017441886897009E-3</v>
      </c>
      <c r="ES31" s="33">
        <f t="shared" ref="ES31:FC31" si="56">($FC$33+1)^(ES$10/360)-1</f>
        <v>2.017441886897009E-3</v>
      </c>
      <c r="ET31" s="33">
        <f t="shared" si="56"/>
        <v>2.017441886897009E-3</v>
      </c>
      <c r="EU31" s="33">
        <f t="shared" si="56"/>
        <v>2.017441886897009E-3</v>
      </c>
      <c r="EV31" s="33">
        <f t="shared" si="56"/>
        <v>2.017441886897009E-3</v>
      </c>
      <c r="EW31" s="33">
        <f t="shared" si="56"/>
        <v>2.017441886897009E-3</v>
      </c>
      <c r="EX31" s="33">
        <f t="shared" si="56"/>
        <v>2.017441886897009E-3</v>
      </c>
      <c r="EY31" s="33">
        <f t="shared" si="56"/>
        <v>2.017441886897009E-3</v>
      </c>
      <c r="EZ31" s="33">
        <f t="shared" si="56"/>
        <v>2.017441886897009E-3</v>
      </c>
      <c r="FA31" s="33">
        <f t="shared" si="56"/>
        <v>2.017441886897009E-3</v>
      </c>
      <c r="FB31" s="33">
        <f t="shared" si="56"/>
        <v>2.017441886897009E-3</v>
      </c>
      <c r="FC31" s="33">
        <f t="shared" si="56"/>
        <v>2.017441886897009E-3</v>
      </c>
      <c r="FE31" s="33">
        <f t="shared" ref="FE31:FP31" si="57">($FP$33+1)^(FE$10/360)-1</f>
        <v>2.017441886897009E-3</v>
      </c>
      <c r="FF31" s="33">
        <f t="shared" si="57"/>
        <v>2.017441886897009E-3</v>
      </c>
      <c r="FG31" s="33">
        <f t="shared" si="57"/>
        <v>2.017441886897009E-3</v>
      </c>
      <c r="FH31" s="33">
        <f t="shared" si="57"/>
        <v>2.017441886897009E-3</v>
      </c>
      <c r="FI31" s="33">
        <f t="shared" si="57"/>
        <v>2.017441886897009E-3</v>
      </c>
      <c r="FJ31" s="33">
        <f t="shared" si="57"/>
        <v>2.017441886897009E-3</v>
      </c>
      <c r="FK31" s="33">
        <f t="shared" si="57"/>
        <v>2.017441886897009E-3</v>
      </c>
      <c r="FL31" s="33">
        <f t="shared" si="57"/>
        <v>2.017441886897009E-3</v>
      </c>
      <c r="FM31" s="33">
        <f t="shared" si="57"/>
        <v>2.017441886897009E-3</v>
      </c>
      <c r="FN31" s="33">
        <f t="shared" si="57"/>
        <v>2.017441886897009E-3</v>
      </c>
      <c r="FO31" s="33">
        <f t="shared" si="57"/>
        <v>2.017441886897009E-3</v>
      </c>
      <c r="FP31" s="33">
        <f t="shared" si="57"/>
        <v>2.017441886897009E-3</v>
      </c>
      <c r="FR31" s="33">
        <f t="shared" ref="FR31:GC31" si="58">($GC$33+1)^(FR$10/360)-1</f>
        <v>2.017441886897009E-3</v>
      </c>
      <c r="FS31" s="33">
        <f t="shared" si="58"/>
        <v>2.017441886897009E-3</v>
      </c>
      <c r="FT31" s="33">
        <f t="shared" si="58"/>
        <v>2.017441886897009E-3</v>
      </c>
      <c r="FU31" s="33">
        <f t="shared" si="58"/>
        <v>2.017441886897009E-3</v>
      </c>
      <c r="FV31" s="33">
        <f t="shared" si="58"/>
        <v>2.017441886897009E-3</v>
      </c>
      <c r="FW31" s="33">
        <f t="shared" si="58"/>
        <v>2.017441886897009E-3</v>
      </c>
      <c r="FX31" s="33">
        <f t="shared" si="58"/>
        <v>2.017441886897009E-3</v>
      </c>
      <c r="FY31" s="33">
        <f t="shared" si="58"/>
        <v>2.017441886897009E-3</v>
      </c>
      <c r="FZ31" s="33">
        <f t="shared" si="58"/>
        <v>2.017441886897009E-3</v>
      </c>
      <c r="GA31" s="33">
        <f t="shared" si="58"/>
        <v>2.017441886897009E-3</v>
      </c>
      <c r="GB31" s="33">
        <f t="shared" si="58"/>
        <v>2.017441886897009E-3</v>
      </c>
      <c r="GC31" s="33">
        <f t="shared" si="58"/>
        <v>2.017441886897009E-3</v>
      </c>
      <c r="GE31" s="33">
        <f t="shared" ref="GE31:GP31" si="59">($GP$33+1)^(GE$10/360)-1</f>
        <v>2.017441886897009E-3</v>
      </c>
      <c r="GF31" s="33">
        <f t="shared" si="59"/>
        <v>2.017441886897009E-3</v>
      </c>
      <c r="GG31" s="33">
        <f t="shared" si="59"/>
        <v>2.017441886897009E-3</v>
      </c>
      <c r="GH31" s="33">
        <f t="shared" si="59"/>
        <v>2.017441886897009E-3</v>
      </c>
      <c r="GI31" s="33">
        <f t="shared" si="59"/>
        <v>2.017441886897009E-3</v>
      </c>
      <c r="GJ31" s="33">
        <f t="shared" si="59"/>
        <v>2.017441886897009E-3</v>
      </c>
      <c r="GK31" s="33">
        <f t="shared" si="59"/>
        <v>2.017441886897009E-3</v>
      </c>
      <c r="GL31" s="33">
        <f t="shared" si="59"/>
        <v>2.017441886897009E-3</v>
      </c>
      <c r="GM31" s="33">
        <f t="shared" si="59"/>
        <v>2.017441886897009E-3</v>
      </c>
      <c r="GN31" s="33">
        <f t="shared" si="59"/>
        <v>2.017441886897009E-3</v>
      </c>
      <c r="GO31" s="33">
        <f t="shared" si="59"/>
        <v>2.017441886897009E-3</v>
      </c>
      <c r="GP31" s="33">
        <f t="shared" si="59"/>
        <v>2.017441886897009E-3</v>
      </c>
    </row>
    <row r="32" spans="2:214" ht="3" customHeight="1">
      <c r="B32" s="46"/>
      <c r="C32" s="48"/>
    </row>
    <row r="33" spans="2:214" s="5" customFormat="1">
      <c r="B33" s="69"/>
      <c r="C33" s="70" t="s">
        <v>20</v>
      </c>
      <c r="D33" s="71"/>
      <c r="E33" s="72">
        <v>2.4870812910370077E-2</v>
      </c>
      <c r="F33" s="72">
        <v>2.335018764401009E-2</v>
      </c>
      <c r="G33" s="72">
        <v>1.5392470700197114E-2</v>
      </c>
      <c r="H33" s="72">
        <v>3.2820999415221763E-3</v>
      </c>
      <c r="I33" s="72">
        <v>1.1696741775233388E-3</v>
      </c>
      <c r="J33" s="72">
        <v>6.4447833386069853E-3</v>
      </c>
      <c r="K33" s="72">
        <v>9.8509428677107103E-3</v>
      </c>
      <c r="L33" s="72">
        <v>1.3082627469117813E-2</v>
      </c>
      <c r="M33" s="72">
        <v>1.3700126222845777E-2</v>
      </c>
      <c r="N33" s="72">
        <v>1.1808838036755365E-2</v>
      </c>
      <c r="O33" s="72">
        <v>1.1737973151054515E-2</v>
      </c>
      <c r="P33" s="72" cm="1">
        <f t="array" ref="P33">PRODUCT(1+E31:P31)-1</f>
        <v>1.3204191315779656E-2</v>
      </c>
      <c r="Q33" s="71"/>
      <c r="R33" s="72" cm="1">
        <f t="array" ref="R33">PRODUCT(1+F31:R31)-1</f>
        <v>1.355319978234637E-2</v>
      </c>
      <c r="S33" s="72" cm="1">
        <f t="array" ref="S33">PRODUCT(1+G31:S31)-1</f>
        <v>1.6675024108003811E-2</v>
      </c>
      <c r="T33" s="72" cm="1">
        <f t="array" ref="T33">PRODUCT(1+H31:T31)-1</f>
        <v>2.6236457477642805E-2</v>
      </c>
      <c r="U33" s="72" cm="1">
        <f t="array" ref="U33">PRODUCT(1+I31:U31)-1</f>
        <v>4.1373734533183715E-2</v>
      </c>
      <c r="V33" s="72">
        <f t="array" ref="V33">PRODUCT(1+J31:V31)-1</f>
        <v>4.9264665639831007E-2</v>
      </c>
      <c r="W33" s="72">
        <f t="array" ref="W33">PRODUCT(1+K31:W31)-1</f>
        <v>5.3174189432077856E-2</v>
      </c>
      <c r="X33" s="72">
        <f t="array" ref="X33">PRODUCT(1+L31:X31)-1</f>
        <v>5.2691676472409688E-2</v>
      </c>
      <c r="Y33" s="72">
        <f t="array" ref="Y33">PRODUCT(1+M31:Y31)-1</f>
        <v>5.1813231732712683E-2</v>
      </c>
      <c r="Z33" s="72">
        <f t="array" ref="Z33">PRODUCT(1+N31:Z31)-1</f>
        <v>5.363523425270289E-2</v>
      </c>
      <c r="AA33" s="72">
        <f t="array" ref="AA33">PRODUCT(1+O31:AA31)-1</f>
        <v>6.2265912207714713E-2</v>
      </c>
      <c r="AB33" s="72">
        <f t="array" ref="AB33">PRODUCT(1+P31:AB31)-1</f>
        <v>6.8655595202962383E-2</v>
      </c>
      <c r="AC33" s="72">
        <f t="array" ref="AC33">PRODUCT(1+R31:AC31)-1</f>
        <v>7.1594573451125409E-2</v>
      </c>
      <c r="AD33" s="71"/>
      <c r="AE33" s="72">
        <f t="array" ref="AE33">PRODUCT(1+S31:AE31)-1</f>
        <v>7.5780824630005794E-2</v>
      </c>
      <c r="AF33" s="72">
        <f t="array" ref="AF33">PRODUCT(1+T31:AF31)-1</f>
        <v>7.9492208989540236E-2</v>
      </c>
      <c r="AG33" s="72">
        <f t="array" ref="AG33">PRODUCT(1+U31:AG31)-1</f>
        <v>8.5407801485386292E-2</v>
      </c>
      <c r="AH33" s="72">
        <f t="array" ref="AH33">PRODUCT(1+V31:AH31)-1</f>
        <v>8.2351617440225455E-2</v>
      </c>
      <c r="AI33" s="72">
        <f t="array" ref="AI33">PRODUCT(1+W31:AI31)-1</f>
        <v>8.5300517130892262E-2</v>
      </c>
      <c r="AJ33" s="72">
        <f t="array" ref="AJ33">PRODUCT(1+X31:AJ31)-1</f>
        <v>8.999298141923151E-2</v>
      </c>
      <c r="AK33" s="72">
        <f t="array" ref="AK33">PRODUCT(1+Y31:AK31)-1</f>
        <v>8.447778206754597E-2</v>
      </c>
      <c r="AL33" s="72">
        <f t="array" ref="AL33">PRODUCT(1+Z31:AL31)-1</f>
        <v>8.2162550595412887E-2</v>
      </c>
      <c r="AM33" s="72">
        <f t="array" ref="AM33">PRODUCT(1+AA31:AM31)-1</f>
        <v>8.2057515824518035E-2</v>
      </c>
      <c r="AN33" s="72">
        <f t="array" ref="AN33">PRODUCT(1+AB31:AN31)-1</f>
        <v>7.7572614708094401E-2</v>
      </c>
      <c r="AO33" s="72">
        <f t="array" ref="AO33">PRODUCT(1+AC31:AO31)-1</f>
        <v>7.1313803689782684E-2</v>
      </c>
      <c r="AP33" s="72">
        <f t="array" ref="AP33">PRODUCT(1+AE31:AP31)-1</f>
        <v>6.4108316773858087E-2</v>
      </c>
      <c r="AQ33" s="71"/>
      <c r="AR33" s="72">
        <f t="array" ref="AR33">PRODUCT(1+AF31:AR31)-1</f>
        <v>6.3402963099291387E-2</v>
      </c>
      <c r="AS33" s="72">
        <f t="array" ref="AS33">PRODUCT(1+AG31:AS31)-1</f>
        <v>5.957648712766872E-2</v>
      </c>
      <c r="AT33" s="72">
        <f t="array" ref="AT33">PRODUCT(1+AH31:AT31)-1</f>
        <v>4.9313486417571273E-2</v>
      </c>
      <c r="AU33" s="72">
        <f t="array" ref="AU33">PRODUCT(1+AI31:AU31)-1</f>
        <v>4.9469474880623032E-2</v>
      </c>
      <c r="AV33" s="72">
        <f t="array" ref="AV33">PRODUCT(1+AJ31:AV31)-1</f>
        <v>4.1253145393564505E-2</v>
      </c>
      <c r="AW33" s="72">
        <f t="array" ref="AW33">PRODUCT(1+AK31:AW31)-1</f>
        <v>3.0592533347792994E-2</v>
      </c>
      <c r="AX33" s="72">
        <f t="array" ref="AX33">PRODUCT(1+AL31:AX31)-1</f>
        <v>3.2803282023462499E-2</v>
      </c>
      <c r="AY33" s="72">
        <f t="array" ref="AY33">PRODUCT(1+AM31:AY31)-1</f>
        <v>3.7186358677607778E-2</v>
      </c>
      <c r="AZ33" s="72">
        <f t="array" ref="AZ33">PRODUCT(1+AN31:AZ31)-1</f>
        <v>3.6950823322234205E-2</v>
      </c>
      <c r="BA33" s="72">
        <f t="array" ref="BA33">PRODUCT(1+AO31:BA31)-1</f>
        <v>3.2465375076767389E-2</v>
      </c>
      <c r="BB33" s="72">
        <f t="array" ref="BB33">PRODUCT(1+AP31:BB31)-1</f>
        <v>3.139855644977696E-2</v>
      </c>
      <c r="BC33" s="72">
        <f t="array" ref="BC33">PRODUCT(1+AR31:BC31)-1</f>
        <v>3.3222002088298064E-2</v>
      </c>
      <c r="BD33" s="71"/>
      <c r="BE33" s="72">
        <f t="array" ref="BE33">PRODUCT(1+AS31:BE31)-1</f>
        <v>3.0739880055273394E-2</v>
      </c>
      <c r="BF33" s="72">
        <f t="array" ref="BF33">PRODUCT(1+AT31:BF31)-1</f>
        <v>3.1461730752827544E-2</v>
      </c>
      <c r="BG33" s="72">
        <f t="array" ref="BG33">PRODUCT(1+AU31:BG31)-1</f>
        <v>3.5458903275433773E-2</v>
      </c>
      <c r="BH33" s="72">
        <f t="array" ref="BH33">PRODUCT(1+AV31:BH31)-1</f>
        <v>3.3543498222331269E-2</v>
      </c>
      <c r="BI33" s="72">
        <f t="array" ref="BI33">PRODUCT(1+AW31:BI31)-1</f>
        <v>3.2483989735743402E-2</v>
      </c>
      <c r="BJ33" s="72">
        <f t="array" ref="BJ33">PRODUCT(1+AX31:BJ31)-1</f>
        <v>2.9394757551027384E-2</v>
      </c>
      <c r="BK33" s="72">
        <f t="array" ref="BK33">PRODUCT(1+AY31:BK31)-1</f>
        <v>2.9374476548375217E-2</v>
      </c>
      <c r="BL33" s="72">
        <f t="array" ref="BL33">PRODUCT(1+AZ31:BL31)-1</f>
        <v>2.4253461425185474E-2</v>
      </c>
      <c r="BM33" s="72">
        <f t="array" ref="BM33">PRODUCT(1+BA31:BM31)-1</f>
        <v>2.173865256312224E-2</v>
      </c>
      <c r="BN33" s="72" cm="1">
        <f t="array" ref="BN33">PRODUCT(1+BB31:BN31)-1</f>
        <v>2.2989808558065983E-2</v>
      </c>
      <c r="BO33" s="72">
        <f t="array" ref="BO33">PRODUCT(1+BC31:BO31)-1</f>
        <v>2.4466680195399437E-2</v>
      </c>
      <c r="BP33" s="73">
        <f>ANUAL!M22</f>
        <v>2.5221787841588822E-2</v>
      </c>
      <c r="BQ33" s="71"/>
      <c r="BR33" s="72">
        <f t="array" ref="BR33">PRODUCT(1+BF31:BR31)-1</f>
        <v>2.5528095112012039E-2</v>
      </c>
      <c r="BS33" s="72">
        <f t="array" ref="BS33">PRODUCT(1+BG31:BS31)-1</f>
        <v>2.5706907806937629E-2</v>
      </c>
      <c r="BT33" s="72">
        <f t="array" ref="BT33">PRODUCT(1+BH31:BT31)-1</f>
        <v>2.3480446301365587E-2</v>
      </c>
      <c r="BU33" s="72" cm="1">
        <f t="array" ref="BU33">PRODUCT(1+BI31:BU31)-1</f>
        <v>2.1602246480290521E-2</v>
      </c>
      <c r="BV33" s="72">
        <f t="array" ref="BV33">PRODUCT(1+BJ31:BV31)-1</f>
        <v>2.2757244352199058E-2</v>
      </c>
      <c r="BW33" s="72">
        <f t="array" ref="BW33">PRODUCT(1+BK31:BW31)-1</f>
        <v>2.4201070775992983E-2</v>
      </c>
      <c r="BX33" s="72">
        <f t="array" ref="BX33">PRODUCT(1+BL31:BX31)-1</f>
        <v>2.5085387905054546E-2</v>
      </c>
      <c r="BY33" s="72">
        <f t="array" ref="BY33">PRODUCT(1+BM31:BY31)-1</f>
        <v>2.7426180521671562E-2</v>
      </c>
      <c r="BZ33" s="72">
        <f t="array" ref="BZ33">PRODUCT(1+BN31:BZ31)-1</f>
        <v>2.9385917430316377E-2</v>
      </c>
      <c r="CA33" s="72">
        <f t="array" ref="CA33">PRODUCT(1+BO31:CA31)-1</f>
        <v>3.0225715847133516E-2</v>
      </c>
      <c r="CB33" s="72">
        <f t="array" ref="CB33">PRODUCT(1+BP31:CB31)-1</f>
        <v>2.988299628363511E-2</v>
      </c>
      <c r="CC33" s="73">
        <f>ANUAL!$O$22</f>
        <v>3.0022620431683578E-2</v>
      </c>
      <c r="CD33" s="71"/>
      <c r="CE33" s="72">
        <f t="array" ref="CE33">PRODUCT(1+BS31:CE31)-1</f>
        <v>2.8286797395498997E-2</v>
      </c>
      <c r="CF33" s="72">
        <f t="array" ref="CF33">PRODUCT(1+BT31:CF31)-1</f>
        <v>2.6645890876941358E-2</v>
      </c>
      <c r="CG33" s="72">
        <f t="array" ref="CG33">PRODUCT(1+BU31:CG31)-1</f>
        <v>3.3202055812237008E-2</v>
      </c>
      <c r="CH33" s="72">
        <f t="array" ref="CH33">PRODUCT(1+BV31:CH31)-1</f>
        <v>3.9470269087042764E-2</v>
      </c>
      <c r="CI33" s="72">
        <f t="array" ref="CI33">PRODUCT(1+BW31:CI31)-1</f>
        <v>4.2700326566802449E-2</v>
      </c>
      <c r="CJ33" s="72">
        <f t="array" ref="CJ33">PRODUCT(1+BX31:CJ31)-1</f>
        <v>3.7265298484187026E-2</v>
      </c>
      <c r="CK33" s="72">
        <f t="array" ref="CK33">PRODUCT(1+BY31:CK31)-1</f>
        <v>3.5397514271936936E-2</v>
      </c>
      <c r="CL33" s="72">
        <f t="array" ref="CL33">PRODUCT(1+BZ31:CL31)-1</f>
        <v>3.7129581058388261E-2</v>
      </c>
      <c r="CM33" s="72">
        <f t="array" ref="CM33">PRODUCT(1+CA31:CM31)-1</f>
        <v>3.5615250270223164E-2</v>
      </c>
      <c r="CN33" s="72">
        <f t="array" ref="CN33">PRODUCT(1+CB31:CN31)-1</f>
        <v>3.4651389188333326E-2</v>
      </c>
      <c r="CO33" s="72">
        <f t="array" ref="CO33">PRODUCT(1+CC31:CO31)-1</f>
        <v>3.4129852306707509E-2</v>
      </c>
      <c r="CP33" s="73">
        <f>ANUAL!$Q$22</f>
        <v>3.3139579068408406E-2</v>
      </c>
      <c r="CQ33" s="71"/>
      <c r="CR33" s="72">
        <f t="array" ref="CR33">PRODUCT(1+CF31:CR31)-1</f>
        <v>3.3458290600628215E-2</v>
      </c>
      <c r="CS33" s="72">
        <f t="array" ref="CS33">PRODUCT(1+CG31:CS31)-1</f>
        <v>3.2785663173775292E-2</v>
      </c>
      <c r="CT33" s="72">
        <f t="array" ref="CT33">PRODUCT(1+CH31:CT31)-1</f>
        <v>2.5992933624611192E-2</v>
      </c>
      <c r="CU33" s="72">
        <f t="array" ref="CU33">PRODUCT(1+CI31:CU31)-1</f>
        <v>2.1524670871633012E-2</v>
      </c>
      <c r="CV33" s="72">
        <f t="array" ref="CV33">PRODUCT(1+CJ31:CV31)-1</f>
        <v>1.8767640402888919E-2</v>
      </c>
      <c r="CW33" s="72">
        <f t="array" ref="CW33">PRODUCT(1+CK31:CW31)-1</f>
        <v>2.5154032616838684E-2</v>
      </c>
      <c r="CX33" s="72">
        <f t="array" ref="CX33">PRODUCT(1+CL31:CX31)-1</f>
        <v>2.6466032559475217E-2</v>
      </c>
      <c r="CY33" s="72">
        <f t="array" ref="CY33">PRODUCT(1+CM31:CY31)-1</f>
        <v>2.4479742055150355E-2</v>
      </c>
      <c r="CZ33" s="72">
        <f t="array" ref="CZ33">PRODUCT(1+CN31:CZ31)-1</f>
        <v>2.4479742055150355E-2</v>
      </c>
      <c r="DA33" s="72">
        <f t="array" ref="DA33">PRODUCT(1+CO31:DA31)-1</f>
        <v>2.4479742055150355E-2</v>
      </c>
      <c r="DB33" s="72">
        <f t="array" ref="DB33">PRODUCT(1+CP31:DB31)-1</f>
        <v>2.4479742055150355E-2</v>
      </c>
      <c r="DC33" s="73">
        <f>ANUAL!$S$22</f>
        <v>2.4479742055150525E-2</v>
      </c>
      <c r="DD33" s="71"/>
      <c r="DE33" s="72">
        <f t="array" ref="DE33">PRODUCT(1+CS31:DE31)-1</f>
        <v>2.4479742055150355E-2</v>
      </c>
      <c r="DF33" s="72">
        <f t="array" ref="DF33">PRODUCT(1+CT31:DF31)-1</f>
        <v>2.4479742055150355E-2</v>
      </c>
      <c r="DG33" s="72">
        <f t="array" ref="DG33">PRODUCT(1+CU31:DG31)-1</f>
        <v>2.4479742055150355E-2</v>
      </c>
      <c r="DH33" s="72">
        <f t="array" ref="DH33">PRODUCT(1+CV31:DH31)-1</f>
        <v>2.4479742055150355E-2</v>
      </c>
      <c r="DI33" s="72">
        <f t="array" ref="DI33">PRODUCT(1+CW31:DI31)-1</f>
        <v>2.4479742055150355E-2</v>
      </c>
      <c r="DJ33" s="72">
        <f t="array" ref="DJ33">PRODUCT(1+CX31:DJ31)-1</f>
        <v>2.4479742055150355E-2</v>
      </c>
      <c r="DK33" s="72">
        <f t="array" ref="DK33">PRODUCT(1+CY31:DK31)-1</f>
        <v>2.4479742055150355E-2</v>
      </c>
      <c r="DL33" s="72">
        <f t="array" ref="DL33">PRODUCT(1+CZ31:DL31)-1</f>
        <v>2.4479742055150355E-2</v>
      </c>
      <c r="DM33" s="72">
        <f t="array" ref="DM33">PRODUCT(1+DA31:DM31)-1</f>
        <v>2.4479742055150355E-2</v>
      </c>
      <c r="DN33" s="72">
        <f t="array" ref="DN33">PRODUCT(1+DB31:DN31)-1</f>
        <v>2.4479742055150355E-2</v>
      </c>
      <c r="DO33" s="72">
        <f t="array" ref="DO33">PRODUCT(1+DC31:DO31)-1</f>
        <v>2.4479742055150355E-2</v>
      </c>
      <c r="DP33" s="73">
        <f>ANUAL!$U$22</f>
        <v>2.4479742055150525E-2</v>
      </c>
      <c r="DQ33" s="71"/>
      <c r="DR33" s="72">
        <f t="array" ref="DR33">PRODUCT(1+DF31:DR31)-1</f>
        <v>2.4479742055150355E-2</v>
      </c>
      <c r="DS33" s="72">
        <f t="array" ref="DS33">PRODUCT(1+DG31:DS31)-1</f>
        <v>2.4479742055150355E-2</v>
      </c>
      <c r="DT33" s="72">
        <f t="array" ref="DT33">PRODUCT(1+DH31:DT31)-1</f>
        <v>2.4479742055150355E-2</v>
      </c>
      <c r="DU33" s="72">
        <f t="array" ref="DU33">PRODUCT(1+DI31:DU31)-1</f>
        <v>2.4479742055150355E-2</v>
      </c>
      <c r="DV33" s="72">
        <f t="array" ref="DV33">PRODUCT(1+DJ31:DV31)-1</f>
        <v>2.4479742055150355E-2</v>
      </c>
      <c r="DW33" s="72">
        <f t="array" ref="DW33">PRODUCT(1+DK31:DW31)-1</f>
        <v>2.4479742055150355E-2</v>
      </c>
      <c r="DX33" s="72">
        <f t="array" ref="DX33">PRODUCT(1+DL31:DX31)-1</f>
        <v>2.4479742055150355E-2</v>
      </c>
      <c r="DY33" s="72">
        <f t="array" ref="DY33">PRODUCT(1+DM31:DY31)-1</f>
        <v>2.4479742055150355E-2</v>
      </c>
      <c r="DZ33" s="72">
        <f t="array" ref="DZ33">PRODUCT(1+DN31:DZ31)-1</f>
        <v>2.4479742055150355E-2</v>
      </c>
      <c r="EA33" s="72">
        <f t="array" ref="EA33">PRODUCT(1+DO31:EA31)-1</f>
        <v>2.4479742055150355E-2</v>
      </c>
      <c r="EB33" s="72">
        <f t="array" ref="EB33">PRODUCT(1+DP31:EB31)-1</f>
        <v>2.4479742055150355E-2</v>
      </c>
      <c r="EC33" s="73">
        <f>ANUAL!$W$22</f>
        <v>2.4479742055150099E-2</v>
      </c>
      <c r="ED33" s="71"/>
      <c r="EE33" s="72">
        <f t="array" ref="EE33">PRODUCT(1+DS31:EE31)-1</f>
        <v>2.4479742055150355E-2</v>
      </c>
      <c r="EF33" s="72">
        <f t="array" ref="EF33">PRODUCT(1+DT31:EF31)-1</f>
        <v>2.4479742055150355E-2</v>
      </c>
      <c r="EG33" s="72">
        <f t="array" ref="EG33">PRODUCT(1+DU31:EG31)-1</f>
        <v>2.4479742055150355E-2</v>
      </c>
      <c r="EH33" s="72">
        <f t="array" ref="EH33">PRODUCT(1+DV31:EH31)-1</f>
        <v>2.4479742055150355E-2</v>
      </c>
      <c r="EI33" s="72">
        <f t="array" ref="EI33">PRODUCT(1+DW31:EI31)-1</f>
        <v>2.4479742055150355E-2</v>
      </c>
      <c r="EJ33" s="72">
        <f t="array" ref="EJ33">PRODUCT(1+DX31:EJ31)-1</f>
        <v>2.4479742055150355E-2</v>
      </c>
      <c r="EK33" s="72">
        <f t="array" ref="EK33">PRODUCT(1+DY31:EK31)-1</f>
        <v>2.4479742055150355E-2</v>
      </c>
      <c r="EL33" s="72">
        <f t="array" ref="EL33">PRODUCT(1+DZ31:EL31)-1</f>
        <v>2.4479742055150355E-2</v>
      </c>
      <c r="EM33" s="72">
        <f t="array" ref="EM33">PRODUCT(1+EA31:EM31)-1</f>
        <v>2.4479742055150355E-2</v>
      </c>
      <c r="EN33" s="72">
        <f t="array" ref="EN33">PRODUCT(1+EB31:EN31)-1</f>
        <v>2.4479742055150355E-2</v>
      </c>
      <c r="EO33" s="72">
        <f t="array" ref="EO33">PRODUCT(1+EC31:EO31)-1</f>
        <v>2.4479742055150355E-2</v>
      </c>
      <c r="EP33" s="73">
        <f>ANUAL!$Y$22</f>
        <v>2.447974205515081E-2</v>
      </c>
      <c r="ER33" s="72" cm="1">
        <f t="array" ref="ER33">PRODUCT(1+EF31:ER31)-1</f>
        <v>2.4479742055150355E-2</v>
      </c>
      <c r="ES33" s="72" cm="1">
        <f t="array" ref="ES33">PRODUCT(1+EG31:ES31)-1</f>
        <v>2.4479742055150355E-2</v>
      </c>
      <c r="ET33" s="72" cm="1">
        <f t="array" ref="ET33">PRODUCT(1+EH31:ET31)-1</f>
        <v>2.4479742055150355E-2</v>
      </c>
      <c r="EU33" s="72" cm="1">
        <f t="array" ref="EU33">PRODUCT(1+EI31:EU31)-1</f>
        <v>2.4479742055150355E-2</v>
      </c>
      <c r="EV33" s="72" cm="1">
        <f t="array" ref="EV33">PRODUCT(1+EJ31:EV31)-1</f>
        <v>2.4479742055150355E-2</v>
      </c>
      <c r="EW33" s="72" cm="1">
        <f t="array" ref="EW33">PRODUCT(1+EK31:EW31)-1</f>
        <v>2.4479742055150355E-2</v>
      </c>
      <c r="EX33" s="72" cm="1">
        <f t="array" ref="EX33">PRODUCT(1+EL31:EX31)-1</f>
        <v>2.4479742055150355E-2</v>
      </c>
      <c r="EY33" s="72" cm="1">
        <f t="array" ref="EY33">PRODUCT(1+EM31:EY31)-1</f>
        <v>2.4479742055150355E-2</v>
      </c>
      <c r="EZ33" s="72" cm="1">
        <f t="array" ref="EZ33">PRODUCT(1+EN31:EZ31)-1</f>
        <v>2.4479742055150355E-2</v>
      </c>
      <c r="FA33" s="72" cm="1">
        <f t="array" ref="FA33">PRODUCT(1+EO31:FA31)-1</f>
        <v>2.4479742055150355E-2</v>
      </c>
      <c r="FB33" s="72" cm="1">
        <f t="array" ref="FB33">PRODUCT(1+EP31:FB31)-1</f>
        <v>2.4479742055150355E-2</v>
      </c>
      <c r="FC33" s="73">
        <f>ANUAL!$AA$22</f>
        <v>2.447974205515081E-2</v>
      </c>
      <c r="FD33"/>
      <c r="FE33" s="72" cm="1">
        <f t="array" ref="FE33">PRODUCT(1+ES31:FE31)-1</f>
        <v>2.4479742055150355E-2</v>
      </c>
      <c r="FF33" s="72" cm="1">
        <f t="array" ref="FF33">PRODUCT(1+ET31:FF31)-1</f>
        <v>2.4479742055150355E-2</v>
      </c>
      <c r="FG33" s="72" cm="1">
        <f t="array" ref="FG33">PRODUCT(1+EU31:FG31)-1</f>
        <v>2.4479742055150355E-2</v>
      </c>
      <c r="FH33" s="72" cm="1">
        <f t="array" ref="FH33">PRODUCT(1+EV31:FH31)-1</f>
        <v>2.4479742055150355E-2</v>
      </c>
      <c r="FI33" s="72" cm="1">
        <f t="array" ref="FI33">PRODUCT(1+EW31:FI31)-1</f>
        <v>2.4479742055150355E-2</v>
      </c>
      <c r="FJ33" s="72" cm="1">
        <f t="array" ref="FJ33">PRODUCT(1+EX31:FJ31)-1</f>
        <v>2.4479742055150355E-2</v>
      </c>
      <c r="FK33" s="72" cm="1">
        <f t="array" ref="FK33">PRODUCT(1+EY31:FK31)-1</f>
        <v>2.4479742055150355E-2</v>
      </c>
      <c r="FL33" s="72" cm="1">
        <f t="array" ref="FL33">PRODUCT(1+EZ31:FL31)-1</f>
        <v>2.4479742055150355E-2</v>
      </c>
      <c r="FM33" s="72" cm="1">
        <f t="array" ref="FM33">PRODUCT(1+FA31:FM31)-1</f>
        <v>2.4479742055150355E-2</v>
      </c>
      <c r="FN33" s="72" cm="1">
        <f t="array" ref="FN33">PRODUCT(1+FB31:FN31)-1</f>
        <v>2.4479742055150355E-2</v>
      </c>
      <c r="FO33" s="72" cm="1">
        <f t="array" ref="FO33">PRODUCT(1+FC31:FO31)-1</f>
        <v>2.4479742055150355E-2</v>
      </c>
      <c r="FP33" s="73">
        <f>ANUAL!$AC$22</f>
        <v>2.4479742055150525E-2</v>
      </c>
      <c r="FQ33"/>
      <c r="FR33" s="72" cm="1">
        <f t="array" ref="FR33">PRODUCT(1+FF31:FR31)-1</f>
        <v>2.4479742055150355E-2</v>
      </c>
      <c r="FS33" s="72" cm="1">
        <f t="array" ref="FS33">PRODUCT(1+FG31:FS31)-1</f>
        <v>2.4479742055150355E-2</v>
      </c>
      <c r="FT33" s="72" cm="1">
        <f t="array" ref="FT33">PRODUCT(1+FH31:FT31)-1</f>
        <v>2.4479742055150355E-2</v>
      </c>
      <c r="FU33" s="72" cm="1">
        <f t="array" ref="FU33">PRODUCT(1+FI31:FU31)-1</f>
        <v>2.4479742055150355E-2</v>
      </c>
      <c r="FV33" s="72" cm="1">
        <f t="array" ref="FV33">PRODUCT(1+FJ31:FV31)-1</f>
        <v>2.4479742055150355E-2</v>
      </c>
      <c r="FW33" s="72" cm="1">
        <f t="array" ref="FW33">PRODUCT(1+FK31:FW31)-1</f>
        <v>2.4479742055150355E-2</v>
      </c>
      <c r="FX33" s="72" cm="1">
        <f t="array" ref="FX33">PRODUCT(1+FL31:FX31)-1</f>
        <v>2.4479742055150355E-2</v>
      </c>
      <c r="FY33" s="72" cm="1">
        <f t="array" ref="FY33">PRODUCT(1+FM31:FY31)-1</f>
        <v>2.4479742055150355E-2</v>
      </c>
      <c r="FZ33" s="72" cm="1">
        <f t="array" ref="FZ33">PRODUCT(1+FN31:FZ31)-1</f>
        <v>2.4479742055150355E-2</v>
      </c>
      <c r="GA33" s="72" cm="1">
        <f t="array" ref="GA33">PRODUCT(1+FO31:GA31)-1</f>
        <v>2.4479742055150355E-2</v>
      </c>
      <c r="GB33" s="72" cm="1">
        <f t="array" ref="GB33">PRODUCT(1+FP31:GB31)-1</f>
        <v>2.4479742055150355E-2</v>
      </c>
      <c r="GC33" s="73">
        <f>ANUAL!$AE$22</f>
        <v>2.4479742055150525E-2</v>
      </c>
      <c r="GD33"/>
      <c r="GE33" s="72" cm="1">
        <f t="array" ref="GE33">PRODUCT(1+FS31:GE31)-1</f>
        <v>2.4479742055150355E-2</v>
      </c>
      <c r="GF33" s="72" cm="1">
        <f t="array" ref="GF33">PRODUCT(1+FT31:GF31)-1</f>
        <v>2.4479742055150355E-2</v>
      </c>
      <c r="GG33" s="72" cm="1">
        <f t="array" ref="GG33">PRODUCT(1+FU31:GG31)-1</f>
        <v>2.4479742055150355E-2</v>
      </c>
      <c r="GH33" s="72" cm="1">
        <f t="array" ref="GH33">PRODUCT(1+FV31:GH31)-1</f>
        <v>2.4479742055150355E-2</v>
      </c>
      <c r="GI33" s="72" cm="1">
        <f t="array" ref="GI33">PRODUCT(1+FW31:GI31)-1</f>
        <v>2.4479742055150355E-2</v>
      </c>
      <c r="GJ33" s="72" cm="1">
        <f t="array" ref="GJ33">PRODUCT(1+FX31:GJ31)-1</f>
        <v>2.4479742055150355E-2</v>
      </c>
      <c r="GK33" s="72" cm="1">
        <f t="array" ref="GK33">PRODUCT(1+FY31:GK31)-1</f>
        <v>2.4479742055150355E-2</v>
      </c>
      <c r="GL33" s="72" cm="1">
        <f t="array" ref="GL33">PRODUCT(1+FZ31:GL31)-1</f>
        <v>2.4479742055150355E-2</v>
      </c>
      <c r="GM33" s="72" cm="1">
        <f t="array" ref="GM33">PRODUCT(1+GA31:GM31)-1</f>
        <v>2.4479742055150355E-2</v>
      </c>
      <c r="GN33" s="72" cm="1">
        <f t="array" ref="GN33">PRODUCT(1+GB31:GN31)-1</f>
        <v>2.4479742055150355E-2</v>
      </c>
      <c r="GO33" s="72" cm="1">
        <f t="array" ref="GO33">PRODUCT(1+GC31:GO31)-1</f>
        <v>2.4479742055150355E-2</v>
      </c>
      <c r="GP33" s="73">
        <f>ANUAL!$AG$22</f>
        <v>2.4479742055150383E-2</v>
      </c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</row>
    <row r="34" spans="2:214" ht="5.5" customHeight="1">
      <c r="B34" s="46"/>
      <c r="C34" s="48"/>
    </row>
    <row r="35" spans="2:214" ht="15" customHeight="1">
      <c r="B35" s="46"/>
      <c r="C35" s="51" t="s">
        <v>22</v>
      </c>
      <c r="D35" s="6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6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6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6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6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6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6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3"/>
      <c r="CQ35" s="6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6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6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6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</row>
    <row r="36" spans="2:214" ht="5.5" customHeight="1">
      <c r="B36" s="46"/>
      <c r="C36" s="48"/>
    </row>
    <row r="37" spans="2:214" ht="12.5" customHeight="1">
      <c r="B37" s="46"/>
      <c r="C37" s="50" t="s">
        <v>23</v>
      </c>
      <c r="D37" s="65"/>
      <c r="E37" s="12">
        <v>4.0307000000000004</v>
      </c>
      <c r="F37" s="12">
        <v>4.2694999999999999</v>
      </c>
      <c r="G37" s="12">
        <v>4.4987000000000004</v>
      </c>
      <c r="H37" s="12">
        <v>5.1986999999999997</v>
      </c>
      <c r="I37" s="12">
        <v>5.4269999999999996</v>
      </c>
      <c r="J37" s="12">
        <v>5.4263000000000003</v>
      </c>
      <c r="K37" s="12">
        <v>5.476</v>
      </c>
      <c r="L37" s="12">
        <v>5.2032999999999996</v>
      </c>
      <c r="M37" s="12">
        <v>5.4713000000000003</v>
      </c>
      <c r="N37" s="12">
        <v>5.6406999999999998</v>
      </c>
      <c r="O37" s="12">
        <v>5.7717999999999998</v>
      </c>
      <c r="P37" s="12">
        <v>5.3316999999999997</v>
      </c>
      <c r="Q37" s="65"/>
      <c r="R37" s="12">
        <f>P39</f>
        <v>5.1966999999999999</v>
      </c>
      <c r="S37" s="12">
        <f t="shared" ref="S37:Y37" si="60">R39</f>
        <v>5.4759000000000002</v>
      </c>
      <c r="T37" s="12">
        <f t="shared" si="60"/>
        <v>5.5301999999999998</v>
      </c>
      <c r="U37" s="12">
        <f t="shared" si="60"/>
        <v>5.6973000000000003</v>
      </c>
      <c r="V37" s="12">
        <f t="shared" si="60"/>
        <v>5.4036</v>
      </c>
      <c r="W37" s="12">
        <f t="shared" si="60"/>
        <v>5.2321999999999997</v>
      </c>
      <c r="X37" s="12">
        <f t="shared" si="60"/>
        <v>5.0022000000000002</v>
      </c>
      <c r="Y37" s="12">
        <f t="shared" si="60"/>
        <v>5.1215999999999999</v>
      </c>
      <c r="Z37" s="12">
        <f t="shared" ref="Z37:BH37" si="61">Y39</f>
        <v>5.1433</v>
      </c>
      <c r="AA37" s="12">
        <f t="shared" si="61"/>
        <v>5.4394</v>
      </c>
      <c r="AB37" s="12">
        <f t="shared" si="61"/>
        <v>5.6429999999999998</v>
      </c>
      <c r="AC37" s="12">
        <f t="shared" si="61"/>
        <v>5.6199000000000003</v>
      </c>
      <c r="AD37" s="65"/>
      <c r="AE37" s="12">
        <f>AC39</f>
        <v>5.5804999999999998</v>
      </c>
      <c r="AF37" s="12">
        <f t="shared" si="61"/>
        <v>5.3574000000000002</v>
      </c>
      <c r="AG37" s="12">
        <f t="shared" si="61"/>
        <v>5.1394000000000002</v>
      </c>
      <c r="AH37" s="12">
        <f t="shared" si="61"/>
        <v>4.7378</v>
      </c>
      <c r="AI37" s="12">
        <f t="shared" si="61"/>
        <v>4.9191000000000003</v>
      </c>
      <c r="AJ37" s="12">
        <f t="shared" si="61"/>
        <v>4.7289000000000003</v>
      </c>
      <c r="AK37" s="12">
        <f t="shared" si="61"/>
        <v>5.2380000000000004</v>
      </c>
      <c r="AL37" s="12">
        <f t="shared" si="61"/>
        <v>5.1883999999999997</v>
      </c>
      <c r="AM37" s="12">
        <f t="shared" si="61"/>
        <v>5.1790000000000003</v>
      </c>
      <c r="AN37" s="12">
        <f t="shared" si="61"/>
        <v>5.4066000000000001</v>
      </c>
      <c r="AO37" s="12">
        <f t="shared" si="61"/>
        <v>5.2569999999999997</v>
      </c>
      <c r="AP37" s="12">
        <f t="shared" si="61"/>
        <v>5.2941000000000003</v>
      </c>
      <c r="AQ37" s="65"/>
      <c r="AR37" s="12">
        <f>AP39</f>
        <v>5.2176999999999998</v>
      </c>
      <c r="AS37" s="12">
        <f t="shared" si="61"/>
        <v>5.0993000000000004</v>
      </c>
      <c r="AT37" s="12">
        <f t="shared" si="61"/>
        <v>5.2077999999999998</v>
      </c>
      <c r="AU37" s="12">
        <f t="shared" si="61"/>
        <v>5.0804</v>
      </c>
      <c r="AV37" s="12">
        <f t="shared" si="61"/>
        <v>5.0007000000000001</v>
      </c>
      <c r="AW37" s="12">
        <f t="shared" si="61"/>
        <v>5.0959000000000003</v>
      </c>
      <c r="AX37" s="12">
        <f t="shared" si="61"/>
        <v>4.8192000000000004</v>
      </c>
      <c r="AY37" s="12">
        <f t="shared" si="61"/>
        <v>4.7415000000000003</v>
      </c>
      <c r="AZ37" s="12">
        <f t="shared" si="61"/>
        <v>4.9218999999999999</v>
      </c>
      <c r="BA37" s="12">
        <f t="shared" si="61"/>
        <v>5.0076000000000001</v>
      </c>
      <c r="BB37" s="12">
        <f t="shared" si="61"/>
        <v>5.0575000000000001</v>
      </c>
      <c r="BC37" s="12">
        <f t="shared" si="61"/>
        <v>4.9355000000000002</v>
      </c>
      <c r="BD37" s="65"/>
      <c r="BE37" s="12">
        <f>BC39</f>
        <v>4.8413000000000004</v>
      </c>
      <c r="BF37" s="12">
        <f t="shared" si="61"/>
        <v>4.9535</v>
      </c>
      <c r="BG37" s="12">
        <f t="shared" si="61"/>
        <v>4.9832999999999998</v>
      </c>
      <c r="BH37" s="12">
        <f t="shared" si="61"/>
        <v>4.9962</v>
      </c>
      <c r="BI37" s="12">
        <f t="shared" ref="BI37:CP37" si="62">BH39</f>
        <v>5.1718000000000002</v>
      </c>
      <c r="BJ37" s="12">
        <f t="shared" si="62"/>
        <v>5.2416</v>
      </c>
      <c r="BK37" s="12">
        <f t="shared" si="62"/>
        <v>5.5589000000000004</v>
      </c>
      <c r="BL37" s="12">
        <f t="shared" si="62"/>
        <v>5.6620999999999997</v>
      </c>
      <c r="BM37" s="12">
        <f>BL39</f>
        <v>5.6562000000000001</v>
      </c>
      <c r="BN37" s="12">
        <f>BM39</f>
        <v>5.4481000000000002</v>
      </c>
      <c r="BO37" s="12">
        <f t="shared" si="62"/>
        <v>5.7778999999999998</v>
      </c>
      <c r="BP37" s="12">
        <f t="shared" si="62"/>
        <v>6.0534999999999997</v>
      </c>
      <c r="BQ37" s="65"/>
      <c r="BR37" s="12">
        <f>BP39</f>
        <v>6.1923000000000004</v>
      </c>
      <c r="BS37" s="12">
        <f t="shared" si="62"/>
        <v>5.8300999999999998</v>
      </c>
      <c r="BT37" s="12">
        <f t="shared" si="62"/>
        <v>5.8487999999999998</v>
      </c>
      <c r="BU37" s="12">
        <f t="shared" si="62"/>
        <v>5.7422000000000004</v>
      </c>
      <c r="BV37" s="12">
        <f>BU39</f>
        <v>5.6608000000000001</v>
      </c>
      <c r="BW37" s="12">
        <f t="shared" si="62"/>
        <v>5.7087000000000003</v>
      </c>
      <c r="BX37" s="12">
        <f t="shared" si="62"/>
        <v>5.4570999999999996</v>
      </c>
      <c r="BY37" s="12">
        <f t="shared" si="62"/>
        <v>5.6033999999999997</v>
      </c>
      <c r="BZ37" s="12">
        <f t="shared" si="62"/>
        <v>5.4264000000000001</v>
      </c>
      <c r="CA37" s="12">
        <f t="shared" si="62"/>
        <v>5.3186</v>
      </c>
      <c r="CB37" s="12">
        <f t="shared" si="62"/>
        <v>5.3842999999999996</v>
      </c>
      <c r="CC37" s="12">
        <f t="shared" si="62"/>
        <v>5.3338000000000001</v>
      </c>
      <c r="CD37" s="65"/>
      <c r="CE37" s="12">
        <f>CC39</f>
        <v>5.5023999999999997</v>
      </c>
      <c r="CF37" s="12">
        <f t="shared" si="62"/>
        <v>5.2301000000000002</v>
      </c>
      <c r="CG37" s="12">
        <f t="shared" si="62"/>
        <v>5.1494999999999997</v>
      </c>
      <c r="CH37" s="12">
        <f t="shared" si="62"/>
        <v>5.2194000000000003</v>
      </c>
      <c r="CI37" s="12">
        <f t="shared" si="62"/>
        <v>4.9885999999999999</v>
      </c>
      <c r="CJ37" s="12">
        <f t="shared" si="62"/>
        <v>5.0568999999999997</v>
      </c>
      <c r="CK37" s="12">
        <f t="shared" si="62"/>
        <v>5.1765999999999996</v>
      </c>
      <c r="CL37" s="12">
        <f t="shared" si="62"/>
        <v>5.0773000000000001</v>
      </c>
      <c r="CM37" s="12">
        <f t="shared" si="62"/>
        <v>5.1816000000000004</v>
      </c>
      <c r="CN37" s="12">
        <f t="shared" si="62"/>
        <v>5.1809000000000003</v>
      </c>
      <c r="CO37" s="12">
        <f t="shared" si="62"/>
        <v>5.3</v>
      </c>
      <c r="CP37" s="12">
        <f t="shared" si="62"/>
        <v>5.3</v>
      </c>
      <c r="CQ37" s="65"/>
      <c r="CR37" s="12">
        <f>CP39</f>
        <v>5.3</v>
      </c>
      <c r="CS37" s="12">
        <f t="shared" ref="CS37:DY37" si="63">CR39</f>
        <v>5.29</v>
      </c>
      <c r="CT37" s="12">
        <f t="shared" si="63"/>
        <v>5.29</v>
      </c>
      <c r="CU37" s="12">
        <f t="shared" si="63"/>
        <v>5.28</v>
      </c>
      <c r="CV37" s="12">
        <f t="shared" si="63"/>
        <v>5.28</v>
      </c>
      <c r="CW37" s="12">
        <f t="shared" si="63"/>
        <v>5.27</v>
      </c>
      <c r="CX37" s="12">
        <f t="shared" si="63"/>
        <v>5.27</v>
      </c>
      <c r="CY37" s="12">
        <f t="shared" si="63"/>
        <v>5.26</v>
      </c>
      <c r="CZ37" s="12">
        <f t="shared" si="63"/>
        <v>5.26</v>
      </c>
      <c r="DA37" s="12">
        <f t="shared" si="63"/>
        <v>5.25</v>
      </c>
      <c r="DB37" s="12">
        <f t="shared" si="63"/>
        <v>5.25</v>
      </c>
      <c r="DC37" s="12">
        <f t="shared" si="63"/>
        <v>5.25</v>
      </c>
      <c r="DD37" s="65"/>
      <c r="DE37" s="12">
        <f>DC39</f>
        <v>5.25</v>
      </c>
      <c r="DF37" s="12">
        <f t="shared" si="63"/>
        <v>5.253333333333333</v>
      </c>
      <c r="DG37" s="12">
        <f t="shared" si="63"/>
        <v>5.2566666666666659</v>
      </c>
      <c r="DH37" s="12">
        <f t="shared" si="63"/>
        <v>5.2599999999999989</v>
      </c>
      <c r="DI37" s="12">
        <f t="shared" si="63"/>
        <v>5.2633333333333319</v>
      </c>
      <c r="DJ37" s="12">
        <f t="shared" si="63"/>
        <v>5.2666666666666648</v>
      </c>
      <c r="DK37" s="12">
        <f t="shared" si="63"/>
        <v>5.2699999999999978</v>
      </c>
      <c r="DL37" s="12">
        <f t="shared" si="63"/>
        <v>5.2733333333333308</v>
      </c>
      <c r="DM37" s="12">
        <f t="shared" si="63"/>
        <v>5.2766666666666637</v>
      </c>
      <c r="DN37" s="12">
        <f t="shared" si="63"/>
        <v>5.2799999999999967</v>
      </c>
      <c r="DO37" s="12">
        <f t="shared" si="63"/>
        <v>5.2833333333333297</v>
      </c>
      <c r="DP37" s="12">
        <f t="shared" si="63"/>
        <v>5.2866666666666626</v>
      </c>
      <c r="DQ37" s="65"/>
      <c r="DR37" s="12">
        <f>DP39</f>
        <v>5.29</v>
      </c>
      <c r="DS37" s="12">
        <f t="shared" si="63"/>
        <v>5.293333333333333</v>
      </c>
      <c r="DT37" s="12">
        <f t="shared" si="63"/>
        <v>5.296666666666666</v>
      </c>
      <c r="DU37" s="12">
        <f t="shared" si="63"/>
        <v>5.2999999999999989</v>
      </c>
      <c r="DV37" s="12">
        <f t="shared" si="63"/>
        <v>5.3033333333333319</v>
      </c>
      <c r="DW37" s="12">
        <f t="shared" si="63"/>
        <v>5.3066666666666649</v>
      </c>
      <c r="DX37" s="12">
        <f t="shared" si="63"/>
        <v>5.3099999999999978</v>
      </c>
      <c r="DY37" s="12">
        <f t="shared" si="63"/>
        <v>5.3133333333333308</v>
      </c>
      <c r="DZ37" s="12">
        <f t="shared" ref="DZ37:EP37" si="64">DY39</f>
        <v>5.3166666666666638</v>
      </c>
      <c r="EA37" s="12">
        <f t="shared" si="64"/>
        <v>5.3199999999999967</v>
      </c>
      <c r="EB37" s="12">
        <f t="shared" si="64"/>
        <v>5.3233333333333297</v>
      </c>
      <c r="EC37" s="12">
        <f t="shared" si="64"/>
        <v>5.3266666666666627</v>
      </c>
      <c r="ED37" s="65"/>
      <c r="EE37" s="12">
        <f>EC39</f>
        <v>5.33</v>
      </c>
      <c r="EF37" s="12">
        <f t="shared" si="64"/>
        <v>5.333333333333333</v>
      </c>
      <c r="EG37" s="12">
        <f t="shared" si="64"/>
        <v>5.336666666666666</v>
      </c>
      <c r="EH37" s="12">
        <f t="shared" si="64"/>
        <v>5.339999999999999</v>
      </c>
      <c r="EI37" s="12">
        <f t="shared" si="64"/>
        <v>5.3433333333333319</v>
      </c>
      <c r="EJ37" s="12">
        <f t="shared" si="64"/>
        <v>5.3466666666666649</v>
      </c>
      <c r="EK37" s="12">
        <f t="shared" si="64"/>
        <v>5.3499999999999979</v>
      </c>
      <c r="EL37" s="12">
        <f t="shared" si="64"/>
        <v>5.3533333333333308</v>
      </c>
      <c r="EM37" s="12">
        <f t="shared" si="64"/>
        <v>5.3566666666666638</v>
      </c>
      <c r="EN37" s="12">
        <f t="shared" si="64"/>
        <v>5.3599999999999968</v>
      </c>
      <c r="EO37" s="12">
        <f t="shared" si="64"/>
        <v>5.3633333333333297</v>
      </c>
      <c r="EP37" s="12">
        <f t="shared" si="64"/>
        <v>5.3666666666666627</v>
      </c>
      <c r="ER37" s="12">
        <f>EP39</f>
        <v>5.37</v>
      </c>
      <c r="ES37" s="12">
        <f>ER39</f>
        <v>5.3733333333333331</v>
      </c>
      <c r="ET37" s="12">
        <f t="shared" ref="ET37:FC37" si="65">ES39</f>
        <v>5.376666666666666</v>
      </c>
      <c r="EU37" s="12">
        <f t="shared" si="65"/>
        <v>5.379999999999999</v>
      </c>
      <c r="EV37" s="12">
        <f t="shared" si="65"/>
        <v>5.383333333333332</v>
      </c>
      <c r="EW37" s="12">
        <f t="shared" si="65"/>
        <v>5.3866666666666649</v>
      </c>
      <c r="EX37" s="12">
        <f t="shared" si="65"/>
        <v>5.3899999999999979</v>
      </c>
      <c r="EY37" s="12">
        <f t="shared" si="65"/>
        <v>5.3933333333333309</v>
      </c>
      <c r="EZ37" s="12">
        <f t="shared" si="65"/>
        <v>5.3966666666666638</v>
      </c>
      <c r="FA37" s="12">
        <f t="shared" si="65"/>
        <v>5.3999999999999968</v>
      </c>
      <c r="FB37" s="12">
        <f t="shared" si="65"/>
        <v>5.4033333333333298</v>
      </c>
      <c r="FC37" s="12">
        <f t="shared" si="65"/>
        <v>5.4066666666666627</v>
      </c>
      <c r="FE37" s="12">
        <f>FC39</f>
        <v>5.41</v>
      </c>
      <c r="FF37" s="12">
        <f>FE39</f>
        <v>5.4141666666666666</v>
      </c>
      <c r="FG37" s="12">
        <f t="shared" ref="FG37" si="66">FF39</f>
        <v>5.418333333333333</v>
      </c>
      <c r="FH37" s="12">
        <f t="shared" ref="FH37" si="67">FG39</f>
        <v>5.4224999999999994</v>
      </c>
      <c r="FI37" s="12">
        <f t="shared" ref="FI37" si="68">FH39</f>
        <v>5.4266666666666659</v>
      </c>
      <c r="FJ37" s="12">
        <f t="shared" ref="FJ37" si="69">FI39</f>
        <v>5.4308333333333323</v>
      </c>
      <c r="FK37" s="12">
        <f t="shared" ref="FK37" si="70">FJ39</f>
        <v>5.4349999999999987</v>
      </c>
      <c r="FL37" s="12">
        <f t="shared" ref="FL37" si="71">FK39</f>
        <v>5.4391666666666652</v>
      </c>
      <c r="FM37" s="12">
        <f t="shared" ref="FM37" si="72">FL39</f>
        <v>5.4433333333333316</v>
      </c>
      <c r="FN37" s="12">
        <f t="shared" ref="FN37" si="73">FM39</f>
        <v>5.447499999999998</v>
      </c>
      <c r="FO37" s="12">
        <f t="shared" ref="FO37" si="74">FN39</f>
        <v>5.4516666666666644</v>
      </c>
      <c r="FP37" s="12">
        <f t="shared" ref="FP37" si="75">FO39</f>
        <v>5.4558333333333309</v>
      </c>
      <c r="FR37" s="12">
        <f>FP39</f>
        <v>5.46</v>
      </c>
      <c r="FS37" s="12">
        <f>FR39</f>
        <v>5.4633333333333329</v>
      </c>
      <c r="FT37" s="12">
        <f t="shared" ref="FT37" si="76">FS39</f>
        <v>5.4666666666666659</v>
      </c>
      <c r="FU37" s="12">
        <f t="shared" ref="FU37" si="77">FT39</f>
        <v>5.4699999999999989</v>
      </c>
      <c r="FV37" s="12">
        <f t="shared" ref="FV37" si="78">FU39</f>
        <v>5.4733333333333318</v>
      </c>
      <c r="FW37" s="12">
        <f t="shared" ref="FW37" si="79">FV39</f>
        <v>5.4766666666666648</v>
      </c>
      <c r="FX37" s="12">
        <f t="shared" ref="FX37" si="80">FW39</f>
        <v>5.4799999999999978</v>
      </c>
      <c r="FY37" s="12">
        <f t="shared" ref="FY37" si="81">FX39</f>
        <v>5.4833333333333307</v>
      </c>
      <c r="FZ37" s="12">
        <f t="shared" ref="FZ37" si="82">FY39</f>
        <v>5.4866666666666637</v>
      </c>
      <c r="GA37" s="12">
        <f t="shared" ref="GA37" si="83">FZ39</f>
        <v>5.4899999999999967</v>
      </c>
      <c r="GB37" s="12">
        <f t="shared" ref="GB37" si="84">GA39</f>
        <v>5.4933333333333296</v>
      </c>
      <c r="GC37" s="12">
        <f t="shared" ref="GC37" si="85">GB39</f>
        <v>5.4966666666666626</v>
      </c>
      <c r="GE37" s="12">
        <f>GC39</f>
        <v>5.5</v>
      </c>
      <c r="GF37" s="12">
        <f>GE39</f>
        <v>5.503333333333333</v>
      </c>
      <c r="GG37" s="12">
        <f t="shared" ref="GG37" si="86">GF39</f>
        <v>5.5066666666666659</v>
      </c>
      <c r="GH37" s="12">
        <f t="shared" ref="GH37" si="87">GG39</f>
        <v>5.5099999999999989</v>
      </c>
      <c r="GI37" s="12">
        <f t="shared" ref="GI37" si="88">GH39</f>
        <v>5.5133333333333319</v>
      </c>
      <c r="GJ37" s="12">
        <f t="shared" ref="GJ37" si="89">GI39</f>
        <v>5.5166666666666648</v>
      </c>
      <c r="GK37" s="12">
        <f t="shared" ref="GK37" si="90">GJ39</f>
        <v>5.5199999999999978</v>
      </c>
      <c r="GL37" s="12">
        <f t="shared" ref="GL37" si="91">GK39</f>
        <v>5.5233333333333308</v>
      </c>
      <c r="GM37" s="12">
        <f t="shared" ref="GM37" si="92">GL39</f>
        <v>5.5266666666666637</v>
      </c>
      <c r="GN37" s="12">
        <f t="shared" ref="GN37" si="93">GM39</f>
        <v>5.5299999999999967</v>
      </c>
      <c r="GO37" s="12">
        <f t="shared" ref="GO37" si="94">GN39</f>
        <v>5.5333333333333297</v>
      </c>
      <c r="GP37" s="12">
        <f t="shared" ref="GP37" si="95">GO39</f>
        <v>5.5366666666666626</v>
      </c>
    </row>
    <row r="38" spans="2:214" ht="3" customHeight="1">
      <c r="B38" s="46"/>
      <c r="C38" s="48"/>
    </row>
    <row r="39" spans="2:214" ht="12.5" customHeight="1">
      <c r="B39" s="46"/>
      <c r="C39" s="66" t="s">
        <v>7</v>
      </c>
      <c r="D39" s="65"/>
      <c r="E39" s="26">
        <v>4.2694999999999999</v>
      </c>
      <c r="F39" s="26">
        <v>4.4987000000000004</v>
      </c>
      <c r="G39" s="26">
        <v>5.1986999999999997</v>
      </c>
      <c r="H39" s="26">
        <v>5.4269999999999996</v>
      </c>
      <c r="I39" s="26">
        <v>5.4263000000000003</v>
      </c>
      <c r="J39" s="26">
        <v>5.476</v>
      </c>
      <c r="K39" s="26">
        <v>5.2032999999999996</v>
      </c>
      <c r="L39" s="26">
        <v>5.4713000000000003</v>
      </c>
      <c r="M39" s="26">
        <v>5.6406999999999998</v>
      </c>
      <c r="N39" s="26">
        <v>5.7717999999999998</v>
      </c>
      <c r="O39" s="26">
        <v>5.3316999999999997</v>
      </c>
      <c r="P39" s="26">
        <v>5.1966999999999999</v>
      </c>
      <c r="Q39" s="65"/>
      <c r="R39" s="26">
        <f>5.4759</f>
        <v>5.4759000000000002</v>
      </c>
      <c r="S39" s="26">
        <v>5.5301999999999998</v>
      </c>
      <c r="T39" s="26">
        <v>5.6973000000000003</v>
      </c>
      <c r="U39" s="26">
        <v>5.4036</v>
      </c>
      <c r="V39" s="26">
        <v>5.2321999999999997</v>
      </c>
      <c r="W39" s="26">
        <v>5.0022000000000002</v>
      </c>
      <c r="X39" s="26">
        <v>5.1215999999999999</v>
      </c>
      <c r="Y39" s="26">
        <v>5.1433</v>
      </c>
      <c r="Z39" s="26">
        <v>5.4394</v>
      </c>
      <c r="AA39" s="26">
        <v>5.6429999999999998</v>
      </c>
      <c r="AB39" s="26">
        <v>5.6199000000000003</v>
      </c>
      <c r="AC39" s="26">
        <v>5.5804999999999998</v>
      </c>
      <c r="AD39" s="65"/>
      <c r="AE39" s="26">
        <v>5.3574000000000002</v>
      </c>
      <c r="AF39" s="26">
        <f>5.1394</f>
        <v>5.1394000000000002</v>
      </c>
      <c r="AG39" s="26">
        <v>4.7378</v>
      </c>
      <c r="AH39" s="26">
        <v>4.9191000000000003</v>
      </c>
      <c r="AI39" s="26">
        <f>4.7289</f>
        <v>4.7289000000000003</v>
      </c>
      <c r="AJ39" s="26">
        <f>5.238</f>
        <v>5.2380000000000004</v>
      </c>
      <c r="AK39" s="26">
        <f>5.1884</f>
        <v>5.1883999999999997</v>
      </c>
      <c r="AL39" s="26">
        <v>5.1790000000000003</v>
      </c>
      <c r="AM39" s="26">
        <f>5.4066</f>
        <v>5.4066000000000001</v>
      </c>
      <c r="AN39" s="26">
        <v>5.2569999999999997</v>
      </c>
      <c r="AO39" s="26">
        <f>5.2941</f>
        <v>5.2941000000000003</v>
      </c>
      <c r="AP39" s="26">
        <f>5.2177</f>
        <v>5.2176999999999998</v>
      </c>
      <c r="AQ39" s="65"/>
      <c r="AR39" s="26">
        <f>5.0993</f>
        <v>5.0993000000000004</v>
      </c>
      <c r="AS39" s="26">
        <v>5.2077999999999998</v>
      </c>
      <c r="AT39" s="26">
        <v>5.0804</v>
      </c>
      <c r="AU39" s="26">
        <v>5.0007000000000001</v>
      </c>
      <c r="AV39" s="26">
        <v>5.0959000000000003</v>
      </c>
      <c r="AW39" s="26">
        <f>4.8192</f>
        <v>4.8192000000000004</v>
      </c>
      <c r="AX39" s="26">
        <f>4.7415</f>
        <v>4.7415000000000003</v>
      </c>
      <c r="AY39" s="26">
        <f>4.9219</f>
        <v>4.9218999999999999</v>
      </c>
      <c r="AZ39" s="26">
        <f>5.0076</f>
        <v>5.0076000000000001</v>
      </c>
      <c r="BA39" s="26">
        <v>5.0575000000000001</v>
      </c>
      <c r="BB39" s="26">
        <f>4.9355</f>
        <v>4.9355000000000002</v>
      </c>
      <c r="BC39" s="26">
        <v>4.8413000000000004</v>
      </c>
      <c r="BD39" s="65"/>
      <c r="BE39" s="26">
        <v>4.9535</v>
      </c>
      <c r="BF39" s="26">
        <f>4.9833</f>
        <v>4.9832999999999998</v>
      </c>
      <c r="BG39" s="26">
        <v>4.9962</v>
      </c>
      <c r="BH39" s="26">
        <v>5.1718000000000002</v>
      </c>
      <c r="BI39" s="26">
        <v>5.2416</v>
      </c>
      <c r="BJ39" s="26">
        <v>5.5589000000000004</v>
      </c>
      <c r="BK39" s="26">
        <f>5.6621</f>
        <v>5.6620999999999997</v>
      </c>
      <c r="BL39" s="26">
        <f>5.6562</f>
        <v>5.6562000000000001</v>
      </c>
      <c r="BM39" s="26">
        <v>5.4481000000000002</v>
      </c>
      <c r="BN39" s="26">
        <v>5.7778999999999998</v>
      </c>
      <c r="BO39" s="26">
        <v>6.0534999999999997</v>
      </c>
      <c r="BP39" s="26">
        <f>ANUAL!M28</f>
        <v>6.1923000000000004</v>
      </c>
      <c r="BQ39" s="65"/>
      <c r="BR39" s="26">
        <v>5.8300999999999998</v>
      </c>
      <c r="BS39" s="26">
        <v>5.8487999999999998</v>
      </c>
      <c r="BT39" s="26">
        <v>5.7422000000000004</v>
      </c>
      <c r="BU39" s="26">
        <v>5.6608000000000001</v>
      </c>
      <c r="BV39" s="26">
        <v>5.7087000000000003</v>
      </c>
      <c r="BW39" s="26">
        <v>5.4570999999999996</v>
      </c>
      <c r="BX39" s="26">
        <v>5.6033999999999997</v>
      </c>
      <c r="BY39" s="26">
        <v>5.4264000000000001</v>
      </c>
      <c r="BZ39" s="26">
        <v>5.3186</v>
      </c>
      <c r="CA39" s="26">
        <v>5.3842999999999996</v>
      </c>
      <c r="CB39" s="26">
        <v>5.3338000000000001</v>
      </c>
      <c r="CC39" s="26">
        <v>5.5023999999999997</v>
      </c>
      <c r="CD39" s="65"/>
      <c r="CE39" s="26">
        <v>5.2301000000000002</v>
      </c>
      <c r="CF39" s="26">
        <v>5.1494999999999997</v>
      </c>
      <c r="CG39" s="26">
        <v>5.2194000000000003</v>
      </c>
      <c r="CH39" s="26">
        <v>4.9885999999999999</v>
      </c>
      <c r="CI39" s="26">
        <v>5.0568999999999997</v>
      </c>
      <c r="CJ39" s="26">
        <v>5.1765999999999996</v>
      </c>
      <c r="CK39" s="26">
        <v>5.0773000000000001</v>
      </c>
      <c r="CL39" s="26">
        <v>5.1816000000000004</v>
      </c>
      <c r="CM39" s="26">
        <v>5.1809000000000003</v>
      </c>
      <c r="CN39" s="40">
        <v>5.3</v>
      </c>
      <c r="CO39" s="40">
        <v>5.3</v>
      </c>
      <c r="CP39" s="40">
        <f>ANUAL!$Q$28</f>
        <v>5.3</v>
      </c>
      <c r="CQ39" s="65"/>
      <c r="CR39" s="40">
        <v>5.29</v>
      </c>
      <c r="CS39" s="40">
        <v>5.29</v>
      </c>
      <c r="CT39" s="40">
        <v>5.28</v>
      </c>
      <c r="CU39" s="40">
        <v>5.28</v>
      </c>
      <c r="CV39" s="40">
        <v>5.27</v>
      </c>
      <c r="CW39" s="40">
        <v>5.27</v>
      </c>
      <c r="CX39" s="40">
        <v>5.26</v>
      </c>
      <c r="CY39" s="40">
        <v>5.26</v>
      </c>
      <c r="CZ39" s="40">
        <v>5.25</v>
      </c>
      <c r="DA39" s="40">
        <v>5.25</v>
      </c>
      <c r="DB39" s="40">
        <v>5.25</v>
      </c>
      <c r="DC39" s="40">
        <f>ANUAL!$S$28</f>
        <v>5.25</v>
      </c>
      <c r="DD39" s="65"/>
      <c r="DE39" s="40">
        <f>($DP$39-$DC$39)/12+DC39</f>
        <v>5.253333333333333</v>
      </c>
      <c r="DF39" s="40">
        <f>($DP$39-$DC$39)/12+DE39</f>
        <v>5.2566666666666659</v>
      </c>
      <c r="DG39" s="40">
        <f t="shared" ref="DG39:DO39" si="96">($DP$39-$DC$39)/12+DF39</f>
        <v>5.2599999999999989</v>
      </c>
      <c r="DH39" s="40">
        <f t="shared" si="96"/>
        <v>5.2633333333333319</v>
      </c>
      <c r="DI39" s="40">
        <f t="shared" si="96"/>
        <v>5.2666666666666648</v>
      </c>
      <c r="DJ39" s="40">
        <f t="shared" si="96"/>
        <v>5.2699999999999978</v>
      </c>
      <c r="DK39" s="40">
        <f t="shared" si="96"/>
        <v>5.2733333333333308</v>
      </c>
      <c r="DL39" s="40">
        <f t="shared" si="96"/>
        <v>5.2766666666666637</v>
      </c>
      <c r="DM39" s="40">
        <f t="shared" si="96"/>
        <v>5.2799999999999967</v>
      </c>
      <c r="DN39" s="40">
        <f t="shared" si="96"/>
        <v>5.2833333333333297</v>
      </c>
      <c r="DO39" s="40">
        <f t="shared" si="96"/>
        <v>5.2866666666666626</v>
      </c>
      <c r="DP39" s="40">
        <f>ANUAL!$U$28</f>
        <v>5.29</v>
      </c>
      <c r="DQ39" s="65"/>
      <c r="DR39" s="40">
        <f>($EC$39-$DP$39)/12+DP39</f>
        <v>5.293333333333333</v>
      </c>
      <c r="DS39" s="40">
        <f t="shared" ref="DS39:EB39" si="97">($EC$39-$DP$39)/12+DR39</f>
        <v>5.296666666666666</v>
      </c>
      <c r="DT39" s="40">
        <f t="shared" si="97"/>
        <v>5.2999999999999989</v>
      </c>
      <c r="DU39" s="40">
        <f t="shared" si="97"/>
        <v>5.3033333333333319</v>
      </c>
      <c r="DV39" s="40">
        <f t="shared" si="97"/>
        <v>5.3066666666666649</v>
      </c>
      <c r="DW39" s="40">
        <f t="shared" si="97"/>
        <v>5.3099999999999978</v>
      </c>
      <c r="DX39" s="40">
        <f t="shared" si="97"/>
        <v>5.3133333333333308</v>
      </c>
      <c r="DY39" s="40">
        <f t="shared" si="97"/>
        <v>5.3166666666666638</v>
      </c>
      <c r="DZ39" s="40">
        <f t="shared" si="97"/>
        <v>5.3199999999999967</v>
      </c>
      <c r="EA39" s="40">
        <f t="shared" si="97"/>
        <v>5.3233333333333297</v>
      </c>
      <c r="EB39" s="40">
        <f t="shared" si="97"/>
        <v>5.3266666666666627</v>
      </c>
      <c r="EC39" s="40">
        <f>ANUAL!$W$28</f>
        <v>5.33</v>
      </c>
      <c r="ED39" s="65"/>
      <c r="EE39" s="40">
        <f>($EP$39-$EC$39)/12+EC39</f>
        <v>5.333333333333333</v>
      </c>
      <c r="EF39" s="40">
        <f t="shared" ref="EF39:EO39" si="98">($EP$39-$EC$39)/12+EE39</f>
        <v>5.336666666666666</v>
      </c>
      <c r="EG39" s="40">
        <f t="shared" si="98"/>
        <v>5.339999999999999</v>
      </c>
      <c r="EH39" s="40">
        <f t="shared" si="98"/>
        <v>5.3433333333333319</v>
      </c>
      <c r="EI39" s="40">
        <f t="shared" si="98"/>
        <v>5.3466666666666649</v>
      </c>
      <c r="EJ39" s="40">
        <f t="shared" si="98"/>
        <v>5.3499999999999979</v>
      </c>
      <c r="EK39" s="40">
        <f t="shared" si="98"/>
        <v>5.3533333333333308</v>
      </c>
      <c r="EL39" s="40">
        <f t="shared" si="98"/>
        <v>5.3566666666666638</v>
      </c>
      <c r="EM39" s="40">
        <f t="shared" si="98"/>
        <v>5.3599999999999968</v>
      </c>
      <c r="EN39" s="40">
        <f t="shared" si="98"/>
        <v>5.3633333333333297</v>
      </c>
      <c r="EO39" s="40">
        <f t="shared" si="98"/>
        <v>5.3666666666666627</v>
      </c>
      <c r="EP39" s="40">
        <f>ANUAL!$Y$28</f>
        <v>5.37</v>
      </c>
      <c r="ER39" s="40">
        <f>($FC$39-$EP$39)/12+EP39</f>
        <v>5.3733333333333331</v>
      </c>
      <c r="ES39" s="40">
        <f>($FC$39-$EP$39)/12+ER39</f>
        <v>5.376666666666666</v>
      </c>
      <c r="ET39" s="40">
        <f t="shared" ref="ET39:FB39" si="99">($FC$39-$EP$39)/12+ES39</f>
        <v>5.379999999999999</v>
      </c>
      <c r="EU39" s="40">
        <f t="shared" si="99"/>
        <v>5.383333333333332</v>
      </c>
      <c r="EV39" s="40">
        <f t="shared" si="99"/>
        <v>5.3866666666666649</v>
      </c>
      <c r="EW39" s="40">
        <f t="shared" si="99"/>
        <v>5.3899999999999979</v>
      </c>
      <c r="EX39" s="40">
        <f t="shared" si="99"/>
        <v>5.3933333333333309</v>
      </c>
      <c r="EY39" s="40">
        <f t="shared" si="99"/>
        <v>5.3966666666666638</v>
      </c>
      <c r="EZ39" s="40">
        <f t="shared" si="99"/>
        <v>5.3999999999999968</v>
      </c>
      <c r="FA39" s="40">
        <f t="shared" si="99"/>
        <v>5.4033333333333298</v>
      </c>
      <c r="FB39" s="40">
        <f t="shared" si="99"/>
        <v>5.4066666666666627</v>
      </c>
      <c r="FC39" s="40">
        <f>ANUAL!$AA$28</f>
        <v>5.41</v>
      </c>
      <c r="FE39" s="40">
        <f>($FP$39-$FC$39)/12+FC39</f>
        <v>5.4141666666666666</v>
      </c>
      <c r="FF39" s="40">
        <f t="shared" ref="FF39:FO39" si="100">($FP$39-$FC$39)/12+FE39</f>
        <v>5.418333333333333</v>
      </c>
      <c r="FG39" s="40">
        <f t="shared" si="100"/>
        <v>5.4224999999999994</v>
      </c>
      <c r="FH39" s="40">
        <f t="shared" si="100"/>
        <v>5.4266666666666659</v>
      </c>
      <c r="FI39" s="40">
        <f t="shared" si="100"/>
        <v>5.4308333333333323</v>
      </c>
      <c r="FJ39" s="40">
        <f t="shared" si="100"/>
        <v>5.4349999999999987</v>
      </c>
      <c r="FK39" s="40">
        <f t="shared" si="100"/>
        <v>5.4391666666666652</v>
      </c>
      <c r="FL39" s="40">
        <f t="shared" si="100"/>
        <v>5.4433333333333316</v>
      </c>
      <c r="FM39" s="40">
        <f t="shared" si="100"/>
        <v>5.447499999999998</v>
      </c>
      <c r="FN39" s="40">
        <f t="shared" si="100"/>
        <v>5.4516666666666644</v>
      </c>
      <c r="FO39" s="40">
        <f t="shared" si="100"/>
        <v>5.4558333333333309</v>
      </c>
      <c r="FP39" s="40">
        <f>ANUAL!$AC$28</f>
        <v>5.46</v>
      </c>
      <c r="FR39" s="40">
        <f>($GC$39-$FP$39)/12+FP39</f>
        <v>5.4633333333333329</v>
      </c>
      <c r="FS39" s="40">
        <f t="shared" ref="FS39:GB39" si="101">($GC$39-$FP$39)/12+FR39</f>
        <v>5.4666666666666659</v>
      </c>
      <c r="FT39" s="40">
        <f t="shared" si="101"/>
        <v>5.4699999999999989</v>
      </c>
      <c r="FU39" s="40">
        <f t="shared" si="101"/>
        <v>5.4733333333333318</v>
      </c>
      <c r="FV39" s="40">
        <f t="shared" si="101"/>
        <v>5.4766666666666648</v>
      </c>
      <c r="FW39" s="40">
        <f t="shared" si="101"/>
        <v>5.4799999999999978</v>
      </c>
      <c r="FX39" s="40">
        <f t="shared" si="101"/>
        <v>5.4833333333333307</v>
      </c>
      <c r="FY39" s="40">
        <f t="shared" si="101"/>
        <v>5.4866666666666637</v>
      </c>
      <c r="FZ39" s="40">
        <f t="shared" si="101"/>
        <v>5.4899999999999967</v>
      </c>
      <c r="GA39" s="40">
        <f t="shared" si="101"/>
        <v>5.4933333333333296</v>
      </c>
      <c r="GB39" s="40">
        <f t="shared" si="101"/>
        <v>5.4966666666666626</v>
      </c>
      <c r="GC39" s="40">
        <f>ANUAL!$AE$28</f>
        <v>5.5</v>
      </c>
      <c r="GE39" s="40">
        <f>($GP$39-$GC$39)/12+GC39</f>
        <v>5.503333333333333</v>
      </c>
      <c r="GF39" s="40">
        <f t="shared" ref="GF39:GO39" si="102">($GP$39-$GC$39)/12+GE39</f>
        <v>5.5066666666666659</v>
      </c>
      <c r="GG39" s="40">
        <f t="shared" si="102"/>
        <v>5.5099999999999989</v>
      </c>
      <c r="GH39" s="40">
        <f t="shared" si="102"/>
        <v>5.5133333333333319</v>
      </c>
      <c r="GI39" s="40">
        <f t="shared" si="102"/>
        <v>5.5166666666666648</v>
      </c>
      <c r="GJ39" s="40">
        <f t="shared" si="102"/>
        <v>5.5199999999999978</v>
      </c>
      <c r="GK39" s="40">
        <f t="shared" si="102"/>
        <v>5.5233333333333308</v>
      </c>
      <c r="GL39" s="40">
        <f t="shared" si="102"/>
        <v>5.5266666666666637</v>
      </c>
      <c r="GM39" s="40">
        <f t="shared" si="102"/>
        <v>5.5299999999999967</v>
      </c>
      <c r="GN39" s="40">
        <f t="shared" si="102"/>
        <v>5.5333333333333297</v>
      </c>
      <c r="GO39" s="40">
        <f t="shared" si="102"/>
        <v>5.5366666666666626</v>
      </c>
      <c r="GP39" s="40">
        <f>ANUAL!$AG$28</f>
        <v>5.54</v>
      </c>
    </row>
    <row r="40" spans="2:214" ht="3" customHeight="1">
      <c r="B40" s="46"/>
      <c r="C40" s="48"/>
    </row>
    <row r="41" spans="2:214" ht="12.5" customHeight="1">
      <c r="B41" s="46"/>
      <c r="C41" s="50" t="s">
        <v>24</v>
      </c>
      <c r="D41" s="65"/>
      <c r="E41" s="14">
        <v>4.1494629999999999</v>
      </c>
      <c r="F41" s="14">
        <v>4.341011</v>
      </c>
      <c r="G41" s="14">
        <v>4.8838540000000004</v>
      </c>
      <c r="H41" s="14">
        <v>5.3255800000000004</v>
      </c>
      <c r="I41" s="14">
        <v>5.6434449999999998</v>
      </c>
      <c r="J41" s="14">
        <v>5.1966000000000001</v>
      </c>
      <c r="K41" s="14">
        <v>5.2801910000000003</v>
      </c>
      <c r="L41" s="14">
        <v>5.461233</v>
      </c>
      <c r="M41" s="14">
        <v>5.3994850000000003</v>
      </c>
      <c r="N41" s="14">
        <v>5.6257900000000003</v>
      </c>
      <c r="O41" s="14">
        <v>5.4178350000000002</v>
      </c>
      <c r="P41" s="14">
        <v>5.1455859999999998</v>
      </c>
      <c r="Q41" s="65"/>
      <c r="R41" s="14">
        <v>5.3562450000000004</v>
      </c>
      <c r="S41" s="14">
        <v>5.4164940000000001</v>
      </c>
      <c r="T41" s="14">
        <v>5.646147</v>
      </c>
      <c r="U41" s="14">
        <v>5.5621349999999996</v>
      </c>
      <c r="V41" s="14">
        <v>5.2910570000000003</v>
      </c>
      <c r="W41" s="14">
        <v>5.0319039999999999</v>
      </c>
      <c r="X41" s="14">
        <v>5.1567040000000004</v>
      </c>
      <c r="Y41" s="14">
        <v>5.2517180000000003</v>
      </c>
      <c r="Z41" s="14">
        <v>5.2796900000000004</v>
      </c>
      <c r="AA41" s="14">
        <v>5.5399799999999999</v>
      </c>
      <c r="AB41" s="14">
        <v>5.5568600000000004</v>
      </c>
      <c r="AC41" s="14">
        <v>5.6513910000000003</v>
      </c>
      <c r="AD41" s="65"/>
      <c r="AE41" s="14">
        <v>5.5341040000000001</v>
      </c>
      <c r="AF41" s="14">
        <v>5.1965779999999997</v>
      </c>
      <c r="AG41" s="14">
        <v>4.9683809999999999</v>
      </c>
      <c r="AH41" s="14">
        <v>4.7580150000000003</v>
      </c>
      <c r="AI41" s="14">
        <v>4.95505</v>
      </c>
      <c r="AJ41" s="14">
        <v>5.0492090000000003</v>
      </c>
      <c r="AK41" s="14">
        <v>5.3680709999999996</v>
      </c>
      <c r="AL41" s="14">
        <v>5.1432859999999998</v>
      </c>
      <c r="AM41" s="14">
        <v>5.2369570000000003</v>
      </c>
      <c r="AN41" s="14">
        <v>5.2503000000000002</v>
      </c>
      <c r="AO41" s="14">
        <v>5.2746500000000003</v>
      </c>
      <c r="AP41" s="14">
        <v>5.2424309999999998</v>
      </c>
      <c r="AQ41" s="65"/>
      <c r="AR41" s="14">
        <v>5.2006810000000003</v>
      </c>
      <c r="AS41" s="14">
        <v>5.1716879999999996</v>
      </c>
      <c r="AT41" s="14">
        <v>5.2114599999999998</v>
      </c>
      <c r="AU41" s="14">
        <v>5.0197329999999996</v>
      </c>
      <c r="AV41" s="14">
        <v>4.9828359999999998</v>
      </c>
      <c r="AW41" s="14">
        <v>4.851566</v>
      </c>
      <c r="AX41" s="14">
        <v>4.8008329999999999</v>
      </c>
      <c r="AY41" s="14">
        <v>4.903543</v>
      </c>
      <c r="AZ41" s="14">
        <v>4.9369899999999998</v>
      </c>
      <c r="BA41" s="14">
        <v>5.0652100000000004</v>
      </c>
      <c r="BB41" s="14">
        <v>4.8908759999999996</v>
      </c>
      <c r="BC41" s="14">
        <v>4.8972449999999998</v>
      </c>
      <c r="BD41" s="65"/>
      <c r="BE41" s="14">
        <v>4.9143949999999998</v>
      </c>
      <c r="BF41" s="14">
        <v>4.9643889999999997</v>
      </c>
      <c r="BG41" s="14">
        <v>4.9801349999999998</v>
      </c>
      <c r="BH41" s="14">
        <v>5.1290950000000004</v>
      </c>
      <c r="BI41" s="14">
        <v>5.1330470000000004</v>
      </c>
      <c r="BJ41" s="14">
        <v>5.3889750000000003</v>
      </c>
      <c r="BK41" s="14">
        <v>5.5420470000000002</v>
      </c>
      <c r="BL41" s="14">
        <v>5.552613</v>
      </c>
      <c r="BM41" s="14">
        <v>5.5415660000000004</v>
      </c>
      <c r="BN41" s="14">
        <v>5.6241079999999997</v>
      </c>
      <c r="BO41" s="14">
        <v>5.8070570000000004</v>
      </c>
      <c r="BP41" s="14">
        <v>6.0970279999999999</v>
      </c>
      <c r="BQ41" s="65"/>
      <c r="BR41" s="14">
        <v>6.0217720000000003</v>
      </c>
      <c r="BS41" s="14">
        <v>5.7656450000000001</v>
      </c>
      <c r="BT41" s="14">
        <v>5.74681</v>
      </c>
      <c r="BU41" s="14">
        <v>5.7791189999999997</v>
      </c>
      <c r="BV41" s="14">
        <v>5.6673850000000003</v>
      </c>
      <c r="BW41" s="14">
        <v>5.5470550000000003</v>
      </c>
      <c r="BX41" s="14">
        <v>5.5284909999999998</v>
      </c>
      <c r="BY41" s="14">
        <v>5.446923</v>
      </c>
      <c r="BZ41" s="14">
        <v>5.3674090000000003</v>
      </c>
      <c r="CA41" s="14">
        <v>5.3855259999999996</v>
      </c>
      <c r="CB41" s="14">
        <v>5.3408519999999999</v>
      </c>
      <c r="CC41" s="14">
        <v>5.4530900000000004</v>
      </c>
      <c r="CD41" s="65"/>
      <c r="CE41" s="14">
        <v>5.3380229999999997</v>
      </c>
      <c r="CF41" s="14">
        <v>5.2006160000000001</v>
      </c>
      <c r="CG41" s="14">
        <v>5.2315860000000001</v>
      </c>
      <c r="CH41" s="14">
        <v>5.0330750000000002</v>
      </c>
      <c r="CI41" s="14">
        <v>4.9836999999999998</v>
      </c>
      <c r="CJ41" s="14">
        <v>5.1275709999999997</v>
      </c>
      <c r="CK41" s="14">
        <v>5.1139469999999996</v>
      </c>
      <c r="CL41" s="14">
        <v>5.1531609999999999</v>
      </c>
      <c r="CM41" s="14">
        <v>5.1447229999999999</v>
      </c>
      <c r="CN41" s="14">
        <v>5.3</v>
      </c>
      <c r="CO41" s="14">
        <v>5.3</v>
      </c>
      <c r="CP41" s="14">
        <v>5.3</v>
      </c>
      <c r="CQ41" s="65"/>
      <c r="CR41" s="14">
        <f t="shared" ref="CR41:DC41" si="103">(CR37+CR39)/2</f>
        <v>5.2949999999999999</v>
      </c>
      <c r="CS41" s="14">
        <f t="shared" si="103"/>
        <v>5.29</v>
      </c>
      <c r="CT41" s="14">
        <f t="shared" si="103"/>
        <v>5.2850000000000001</v>
      </c>
      <c r="CU41" s="14">
        <f t="shared" si="103"/>
        <v>5.28</v>
      </c>
      <c r="CV41" s="14">
        <f t="shared" si="103"/>
        <v>5.2750000000000004</v>
      </c>
      <c r="CW41" s="14">
        <f t="shared" si="103"/>
        <v>5.27</v>
      </c>
      <c r="CX41" s="14">
        <f t="shared" si="103"/>
        <v>5.2649999999999997</v>
      </c>
      <c r="CY41" s="14">
        <f t="shared" si="103"/>
        <v>5.26</v>
      </c>
      <c r="CZ41" s="14">
        <f t="shared" si="103"/>
        <v>5.2549999999999999</v>
      </c>
      <c r="DA41" s="14">
        <f t="shared" si="103"/>
        <v>5.25</v>
      </c>
      <c r="DB41" s="14">
        <f t="shared" si="103"/>
        <v>5.25</v>
      </c>
      <c r="DC41" s="14">
        <f t="shared" si="103"/>
        <v>5.25</v>
      </c>
      <c r="DD41" s="65"/>
      <c r="DE41" s="14">
        <f t="shared" ref="DE41:DP41" si="104">(DE37+DE39)/2</f>
        <v>5.2516666666666669</v>
      </c>
      <c r="DF41" s="14">
        <f t="shared" si="104"/>
        <v>5.254999999999999</v>
      </c>
      <c r="DG41" s="14">
        <f t="shared" si="104"/>
        <v>5.2583333333333329</v>
      </c>
      <c r="DH41" s="14">
        <f t="shared" si="104"/>
        <v>5.2616666666666649</v>
      </c>
      <c r="DI41" s="14">
        <f t="shared" si="104"/>
        <v>5.2649999999999988</v>
      </c>
      <c r="DJ41" s="14">
        <f t="shared" si="104"/>
        <v>5.2683333333333309</v>
      </c>
      <c r="DK41" s="14">
        <f t="shared" si="104"/>
        <v>5.2716666666666647</v>
      </c>
      <c r="DL41" s="14">
        <f t="shared" si="104"/>
        <v>5.2749999999999968</v>
      </c>
      <c r="DM41" s="14">
        <f t="shared" si="104"/>
        <v>5.2783333333333307</v>
      </c>
      <c r="DN41" s="14">
        <f t="shared" si="104"/>
        <v>5.2816666666666627</v>
      </c>
      <c r="DO41" s="14">
        <f t="shared" si="104"/>
        <v>5.2849999999999966</v>
      </c>
      <c r="DP41" s="14">
        <f t="shared" si="104"/>
        <v>5.2883333333333313</v>
      </c>
      <c r="DQ41" s="65"/>
      <c r="DR41" s="14">
        <f t="shared" ref="DR41:EC41" si="105">(DR37+DR39)/2</f>
        <v>5.2916666666666661</v>
      </c>
      <c r="DS41" s="14">
        <f t="shared" si="105"/>
        <v>5.2949999999999999</v>
      </c>
      <c r="DT41" s="14">
        <f t="shared" si="105"/>
        <v>5.298333333333332</v>
      </c>
      <c r="DU41" s="14">
        <f t="shared" si="105"/>
        <v>5.3016666666666659</v>
      </c>
      <c r="DV41" s="14">
        <f t="shared" si="105"/>
        <v>5.3049999999999979</v>
      </c>
      <c r="DW41" s="14">
        <f t="shared" si="105"/>
        <v>5.3083333333333318</v>
      </c>
      <c r="DX41" s="14">
        <f t="shared" si="105"/>
        <v>5.3116666666666639</v>
      </c>
      <c r="DY41" s="14">
        <f t="shared" si="105"/>
        <v>5.3149999999999977</v>
      </c>
      <c r="DZ41" s="14">
        <f t="shared" si="105"/>
        <v>5.3183333333333298</v>
      </c>
      <c r="EA41" s="14">
        <f t="shared" si="105"/>
        <v>5.3216666666666637</v>
      </c>
      <c r="EB41" s="14">
        <f t="shared" si="105"/>
        <v>5.3249999999999957</v>
      </c>
      <c r="EC41" s="14">
        <f t="shared" si="105"/>
        <v>5.3283333333333314</v>
      </c>
      <c r="ED41" s="65"/>
      <c r="EE41" s="14">
        <f t="shared" ref="EE41:EP41" si="106">(EE37+EE39)/2</f>
        <v>5.331666666666667</v>
      </c>
      <c r="EF41" s="14">
        <f t="shared" si="106"/>
        <v>5.3349999999999991</v>
      </c>
      <c r="EG41" s="14">
        <f t="shared" si="106"/>
        <v>5.3383333333333329</v>
      </c>
      <c r="EH41" s="14">
        <f t="shared" si="106"/>
        <v>5.341666666666665</v>
      </c>
      <c r="EI41" s="14">
        <f t="shared" si="106"/>
        <v>5.3449999999999989</v>
      </c>
      <c r="EJ41" s="14">
        <f t="shared" si="106"/>
        <v>5.3483333333333309</v>
      </c>
      <c r="EK41" s="14">
        <f t="shared" si="106"/>
        <v>5.3516666666666648</v>
      </c>
      <c r="EL41" s="14">
        <f t="shared" si="106"/>
        <v>5.3549999999999969</v>
      </c>
      <c r="EM41" s="14">
        <f t="shared" si="106"/>
        <v>5.3583333333333307</v>
      </c>
      <c r="EN41" s="14">
        <f t="shared" si="106"/>
        <v>5.3616666666666628</v>
      </c>
      <c r="EO41" s="14">
        <f t="shared" si="106"/>
        <v>5.3649999999999967</v>
      </c>
      <c r="EP41" s="14">
        <f t="shared" si="106"/>
        <v>5.3683333333333314</v>
      </c>
      <c r="ER41" s="14">
        <f t="shared" ref="ER41:ES41" si="107">(ER37+ER39)/2</f>
        <v>5.3716666666666661</v>
      </c>
      <c r="ES41" s="14">
        <f t="shared" si="107"/>
        <v>5.375</v>
      </c>
      <c r="ET41" s="14">
        <f t="shared" ref="ET41:FC41" si="108">(ET37+ET39)/2</f>
        <v>5.3783333333333321</v>
      </c>
      <c r="EU41" s="14">
        <f t="shared" si="108"/>
        <v>5.3816666666666659</v>
      </c>
      <c r="EV41" s="14">
        <f t="shared" si="108"/>
        <v>5.384999999999998</v>
      </c>
      <c r="EW41" s="14">
        <f t="shared" si="108"/>
        <v>5.3883333333333319</v>
      </c>
      <c r="EX41" s="14">
        <f t="shared" si="108"/>
        <v>5.3916666666666639</v>
      </c>
      <c r="EY41" s="14">
        <f t="shared" si="108"/>
        <v>5.3949999999999978</v>
      </c>
      <c r="EZ41" s="14">
        <f t="shared" si="108"/>
        <v>5.3983333333333299</v>
      </c>
      <c r="FA41" s="14">
        <f t="shared" si="108"/>
        <v>5.4016666666666637</v>
      </c>
      <c r="FB41" s="14">
        <f t="shared" si="108"/>
        <v>5.4049999999999958</v>
      </c>
      <c r="FC41" s="14">
        <f t="shared" si="108"/>
        <v>5.4083333333333314</v>
      </c>
      <c r="FE41" s="14">
        <f t="shared" ref="FE41:FP41" si="109">(FE37+FE39)/2</f>
        <v>5.4120833333333334</v>
      </c>
      <c r="FF41" s="14">
        <f t="shared" si="109"/>
        <v>5.4162499999999998</v>
      </c>
      <c r="FG41" s="14">
        <f t="shared" si="109"/>
        <v>5.4204166666666662</v>
      </c>
      <c r="FH41" s="14">
        <f t="shared" si="109"/>
        <v>5.4245833333333326</v>
      </c>
      <c r="FI41" s="14">
        <f t="shared" si="109"/>
        <v>5.4287499999999991</v>
      </c>
      <c r="FJ41" s="14">
        <f t="shared" si="109"/>
        <v>5.4329166666666655</v>
      </c>
      <c r="FK41" s="14">
        <f t="shared" si="109"/>
        <v>5.4370833333333319</v>
      </c>
      <c r="FL41" s="14">
        <f t="shared" si="109"/>
        <v>5.4412499999999984</v>
      </c>
      <c r="FM41" s="14">
        <f t="shared" si="109"/>
        <v>5.4454166666666648</v>
      </c>
      <c r="FN41" s="14">
        <f t="shared" si="109"/>
        <v>5.4495833333333312</v>
      </c>
      <c r="FO41" s="14">
        <f t="shared" si="109"/>
        <v>5.4537499999999977</v>
      </c>
      <c r="FP41" s="14">
        <f t="shared" si="109"/>
        <v>5.4579166666666659</v>
      </c>
      <c r="FR41" s="14">
        <f t="shared" ref="FR41:GC41" si="110">(FR37+FR39)/2</f>
        <v>5.461666666666666</v>
      </c>
      <c r="FS41" s="14">
        <f t="shared" si="110"/>
        <v>5.4649999999999999</v>
      </c>
      <c r="FT41" s="14">
        <f t="shared" si="110"/>
        <v>5.4683333333333319</v>
      </c>
      <c r="FU41" s="14">
        <f t="shared" si="110"/>
        <v>5.4716666666666658</v>
      </c>
      <c r="FV41" s="14">
        <f t="shared" si="110"/>
        <v>5.4749999999999979</v>
      </c>
      <c r="FW41" s="14">
        <f t="shared" si="110"/>
        <v>5.4783333333333317</v>
      </c>
      <c r="FX41" s="14">
        <f t="shared" si="110"/>
        <v>5.4816666666666638</v>
      </c>
      <c r="FY41" s="14">
        <f t="shared" si="110"/>
        <v>5.4849999999999977</v>
      </c>
      <c r="FZ41" s="14">
        <f t="shared" si="110"/>
        <v>5.4883333333333297</v>
      </c>
      <c r="GA41" s="14">
        <f t="shared" si="110"/>
        <v>5.4916666666666636</v>
      </c>
      <c r="GB41" s="14">
        <f t="shared" si="110"/>
        <v>5.4949999999999957</v>
      </c>
      <c r="GC41" s="14">
        <f t="shared" si="110"/>
        <v>5.4983333333333313</v>
      </c>
      <c r="GE41" s="14">
        <f t="shared" ref="GE41:GP41" si="111">(GE37+GE39)/2</f>
        <v>5.5016666666666669</v>
      </c>
      <c r="GF41" s="14">
        <f t="shared" si="111"/>
        <v>5.504999999999999</v>
      </c>
      <c r="GG41" s="14">
        <f t="shared" si="111"/>
        <v>5.5083333333333329</v>
      </c>
      <c r="GH41" s="14">
        <f t="shared" si="111"/>
        <v>5.5116666666666649</v>
      </c>
      <c r="GI41" s="14">
        <f t="shared" si="111"/>
        <v>5.5149999999999988</v>
      </c>
      <c r="GJ41" s="14">
        <f t="shared" si="111"/>
        <v>5.5183333333333309</v>
      </c>
      <c r="GK41" s="14">
        <f t="shared" si="111"/>
        <v>5.5216666666666647</v>
      </c>
      <c r="GL41" s="14">
        <f t="shared" si="111"/>
        <v>5.5249999999999968</v>
      </c>
      <c r="GM41" s="14">
        <f t="shared" si="111"/>
        <v>5.5283333333333307</v>
      </c>
      <c r="GN41" s="14">
        <f t="shared" si="111"/>
        <v>5.5316666666666627</v>
      </c>
      <c r="GO41" s="14">
        <f t="shared" si="111"/>
        <v>5.5349999999999966</v>
      </c>
      <c r="GP41" s="14">
        <f t="shared" si="111"/>
        <v>5.5383333333333313</v>
      </c>
    </row>
    <row r="42" spans="2:214" ht="5.5" customHeight="1">
      <c r="B42" s="46"/>
      <c r="C42" s="48"/>
    </row>
    <row r="43" spans="2:214" ht="13">
      <c r="B43" s="46"/>
      <c r="C43" s="51" t="s">
        <v>25</v>
      </c>
      <c r="D43" s="6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6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6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6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6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6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6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3"/>
      <c r="CQ43" s="6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6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6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6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</row>
    <row r="44" spans="2:214" ht="5.5" customHeight="1">
      <c r="B44" s="46"/>
      <c r="C44" s="48"/>
    </row>
    <row r="45" spans="2:214" ht="12.5" customHeight="1">
      <c r="B45" s="46"/>
      <c r="C45" s="50" t="s">
        <v>47</v>
      </c>
      <c r="D45" s="65"/>
      <c r="E45" s="45">
        <f t="shared" ref="E45:P45" si="112">(E47+1)^(E10/360)-1</f>
        <v>3.5947364110451296E-3</v>
      </c>
      <c r="F45" s="45">
        <f t="shared" si="112"/>
        <v>3.4276531066186333E-3</v>
      </c>
      <c r="G45" s="45">
        <f t="shared" si="112"/>
        <v>3.229637816638764E-3</v>
      </c>
      <c r="H45" s="45">
        <f t="shared" si="112"/>
        <v>2.9919044084247837E-3</v>
      </c>
      <c r="I45" s="45">
        <f t="shared" si="112"/>
        <v>2.4761193541023019E-3</v>
      </c>
      <c r="J45" s="45">
        <f t="shared" si="112"/>
        <v>2.1232700000000104E-3</v>
      </c>
      <c r="K45" s="45">
        <f t="shared" si="112"/>
        <v>1.7742588712954532E-3</v>
      </c>
      <c r="L45" s="45">
        <f t="shared" si="112"/>
        <v>1.5989199999999482E-3</v>
      </c>
      <c r="M45" s="45">
        <f t="shared" si="112"/>
        <v>1.5696999999998962E-3</v>
      </c>
      <c r="N45" s="45">
        <f t="shared" si="112"/>
        <v>1.5696999999998962E-3</v>
      </c>
      <c r="O45" s="45">
        <f t="shared" si="112"/>
        <v>1.5697036338084835E-3</v>
      </c>
      <c r="P45" s="45">
        <f t="shared" si="112"/>
        <v>1.5697009089294944E-3</v>
      </c>
      <c r="Q45" s="65"/>
      <c r="R45" s="15">
        <f t="shared" ref="R45:AC45" si="113">(R47+1)^(R10/360)-1</f>
        <v>1.5697036338084835E-3</v>
      </c>
      <c r="S45" s="15">
        <f t="shared" si="113"/>
        <v>1.5697042261322292E-3</v>
      </c>
      <c r="T45" s="15">
        <f t="shared" si="113"/>
        <v>1.8358604638897269E-3</v>
      </c>
      <c r="U45" s="15">
        <f t="shared" si="113"/>
        <v>2.181971270833083E-3</v>
      </c>
      <c r="V45" s="15">
        <f t="shared" si="113"/>
        <v>2.7032199999998952E-3</v>
      </c>
      <c r="W45" s="15">
        <f t="shared" si="113"/>
        <v>3.0777500000001012E-3</v>
      </c>
      <c r="X45" s="15">
        <f t="shared" si="113"/>
        <v>3.3942518959437784E-3</v>
      </c>
      <c r="Y45" s="15">
        <f t="shared" si="113"/>
        <v>4.0845232918877983E-3</v>
      </c>
      <c r="Z45" s="15">
        <f t="shared" si="113"/>
        <v>4.4198900000000929E-3</v>
      </c>
      <c r="AA45" s="15">
        <f t="shared" si="113"/>
        <v>5.1034930320046357E-3</v>
      </c>
      <c r="AB45" s="15">
        <f t="shared" si="113"/>
        <v>6.1618295643419696E-3</v>
      </c>
      <c r="AC45" s="15">
        <f t="shared" si="113"/>
        <v>7.0197662478841405E-3</v>
      </c>
      <c r="AD45" s="65"/>
      <c r="AE45" s="15">
        <f t="shared" ref="AE45:AP45" si="114">(AE47+1)^(AE10/360)-1</f>
        <v>7.3227600000000947E-3</v>
      </c>
      <c r="AF45" s="15">
        <f t="shared" si="114"/>
        <v>8.348421424054564E-3</v>
      </c>
      <c r="AG45" s="15">
        <f t="shared" si="114"/>
        <v>8.8472647248518665E-3</v>
      </c>
      <c r="AH45" s="15">
        <f t="shared" si="114"/>
        <v>9.2255482549943313E-3</v>
      </c>
      <c r="AI45" s="15">
        <f t="shared" si="114"/>
        <v>9.8734039174306343E-3</v>
      </c>
      <c r="AJ45" s="15">
        <f t="shared" si="114"/>
        <v>1.0153220000000074E-2</v>
      </c>
      <c r="AK45" s="15">
        <f t="shared" si="114"/>
        <v>1.0348529999999911E-2</v>
      </c>
      <c r="AL45" s="15">
        <f t="shared" si="114"/>
        <v>1.0671423671912761E-2</v>
      </c>
      <c r="AM45" s="15">
        <f t="shared" si="114"/>
        <v>1.0719799999999946E-2</v>
      </c>
      <c r="AN45" s="15">
        <f t="shared" si="114"/>
        <v>1.0719802865389427E-2</v>
      </c>
      <c r="AO45" s="15">
        <f t="shared" si="114"/>
        <v>1.0719802865389427E-2</v>
      </c>
      <c r="AP45" s="15">
        <f t="shared" si="114"/>
        <v>1.0719796850347629E-2</v>
      </c>
      <c r="AQ45" s="65"/>
      <c r="AR45" s="15">
        <f t="shared" ref="AR45:BC45" si="115">(AR47+1)^(AR10/360)-1</f>
        <v>1.0719796850347629E-2</v>
      </c>
      <c r="AS45" s="15">
        <f t="shared" si="115"/>
        <v>1.0719808167935163E-2</v>
      </c>
      <c r="AT45" s="15">
        <f t="shared" si="115"/>
        <v>1.0719802454763672E-2</v>
      </c>
      <c r="AU45" s="15">
        <f t="shared" si="115"/>
        <v>1.0719808167935163E-2</v>
      </c>
      <c r="AV45" s="15">
        <f t="shared" si="115"/>
        <v>1.0719796850347629E-2</v>
      </c>
      <c r="AW45" s="15">
        <f t="shared" si="115"/>
        <v>1.0719799999999946E-2</v>
      </c>
      <c r="AX45" s="15">
        <f t="shared" si="115"/>
        <v>1.0719799999999946E-2</v>
      </c>
      <c r="AY45" s="15">
        <f t="shared" si="115"/>
        <v>1.0380808848781564E-2</v>
      </c>
      <c r="AZ45" s="15">
        <f t="shared" si="115"/>
        <v>1.0218053095094159E-2</v>
      </c>
      <c r="BA45" s="15">
        <f t="shared" si="115"/>
        <v>9.9757199999999102E-3</v>
      </c>
      <c r="BB45" s="15">
        <f t="shared" si="115"/>
        <v>9.620101618500021E-3</v>
      </c>
      <c r="BC45" s="15">
        <f t="shared" si="115"/>
        <v>9.3946490539345007E-3</v>
      </c>
      <c r="BD45" s="65"/>
      <c r="BE45" s="15">
        <f t="shared" ref="BE45:BL45" si="116">(BE47+1)^(BE10/360)-1</f>
        <v>9.2255417377382631E-3</v>
      </c>
      <c r="BF45" s="15">
        <f t="shared" si="116"/>
        <v>8.848109220198408E-3</v>
      </c>
      <c r="BG45" s="15">
        <f t="shared" si="116"/>
        <v>8.7343984061571955E-3</v>
      </c>
      <c r="BH45" s="15">
        <f t="shared" si="116"/>
        <v>8.4691431651986449E-3</v>
      </c>
      <c r="BI45" s="15">
        <f t="shared" si="116"/>
        <v>8.3243200000000517E-3</v>
      </c>
      <c r="BJ45" s="15">
        <f t="shared" si="116"/>
        <v>8.2791027907469505E-3</v>
      </c>
      <c r="BK45" s="15">
        <f t="shared" si="116"/>
        <v>8.2790984907257226E-3</v>
      </c>
      <c r="BL45" s="15">
        <f t="shared" si="116"/>
        <v>8.2791018287988738E-3</v>
      </c>
      <c r="BM45" s="15">
        <f>(BM47+1)^(BM10/360)-1</f>
        <v>8.3514899999999059E-3</v>
      </c>
      <c r="BN45" s="15">
        <f>(BN47+1)^(BN10/360)-1</f>
        <v>8.4691435811794502E-3</v>
      </c>
      <c r="BO45" s="15">
        <f>(BO47+1)^(BO10/360)-1</f>
        <v>8.3280835744348192E-3</v>
      </c>
      <c r="BP45" s="15">
        <f>(BP47+1)^(BP10/360)-1</f>
        <v>9.314360000000077E-3</v>
      </c>
      <c r="BQ45" s="65"/>
      <c r="BR45" s="15">
        <f t="shared" ref="BR45:CC45" si="117">(BR47+1)^(BR10/360)-1</f>
        <v>9.6692925426915544E-3</v>
      </c>
      <c r="BS45" s="15">
        <f t="shared" si="117"/>
        <v>1.0348526643690459E-2</v>
      </c>
      <c r="BT45" s="15">
        <f t="shared" si="117"/>
        <v>1.066051448029337E-2</v>
      </c>
      <c r="BU45" s="15">
        <f>(BU47+1)^(BU10/360)-1</f>
        <v>1.1089635820456634E-2</v>
      </c>
      <c r="BV45" s="15">
        <f>(BV47+1)^(BV10/360)-1</f>
        <v>1.1387789999999898E-2</v>
      </c>
      <c r="BW45" s="15">
        <f t="shared" si="117"/>
        <v>1.1522215342670616E-2</v>
      </c>
      <c r="BX45" s="15">
        <f t="shared" si="117"/>
        <v>1.1641584109132408E-2</v>
      </c>
      <c r="BY45" s="15">
        <f t="shared" si="117"/>
        <v>1.164158000000004E-2</v>
      </c>
      <c r="BZ45" s="15">
        <f t="shared" si="117"/>
        <v>1.1641580948061447E-2</v>
      </c>
      <c r="CA45" s="15">
        <f t="shared" si="117"/>
        <v>1.1641584109132408E-2</v>
      </c>
      <c r="CB45" s="15">
        <f t="shared" si="117"/>
        <v>1.164158690875805E-2</v>
      </c>
      <c r="CC45" s="15">
        <f t="shared" si="117"/>
        <v>1.1641580948061447E-2</v>
      </c>
      <c r="CD45" s="65"/>
      <c r="CE45" s="15">
        <f t="shared" ref="CE45:CP45" si="118">(CE47+1)^(CE10/360)-1</f>
        <v>1.164158000000004E-2</v>
      </c>
      <c r="CF45" s="15">
        <f t="shared" si="118"/>
        <v>1.164158446417396E-2</v>
      </c>
      <c r="CG45" s="15">
        <f t="shared" si="118"/>
        <v>1.1566451780126608E-2</v>
      </c>
      <c r="CH45" s="15">
        <f t="shared" si="118"/>
        <v>1.1448769913082746E-2</v>
      </c>
      <c r="CI45" s="15">
        <f t="shared" si="118"/>
        <v>1.127398741103014E-2</v>
      </c>
      <c r="CJ45" s="15">
        <f t="shared" si="118"/>
        <v>1.1194979999999966E-2</v>
      </c>
      <c r="CK45" s="15">
        <f t="shared" si="118"/>
        <v>1.108963199134827E-2</v>
      </c>
      <c r="CL45" s="15">
        <f t="shared" si="118"/>
        <v>1.0931290000000038E-2</v>
      </c>
      <c r="CM45" s="15">
        <f t="shared" si="118"/>
        <v>1.0816759999999981E-2</v>
      </c>
      <c r="CN45" s="15">
        <f t="shared" si="118"/>
        <v>1.0719830392054153E-2</v>
      </c>
      <c r="CO45" s="15">
        <f t="shared" si="118"/>
        <v>1.0719830392053487E-2</v>
      </c>
      <c r="CP45" s="15">
        <f t="shared" si="118"/>
        <v>1.0719830392053709E-2</v>
      </c>
      <c r="CQ45" s="65"/>
      <c r="CR45" s="15">
        <f t="shared" ref="CR45:DC45" si="119">(CR47+1)^(CR10/360)-1</f>
        <v>1.0715703800661114E-2</v>
      </c>
      <c r="CS45" s="15">
        <f t="shared" si="119"/>
        <v>1.0711578707338854E-2</v>
      </c>
      <c r="CT45" s="15">
        <f t="shared" si="119"/>
        <v>1.0707455111609976E-2</v>
      </c>
      <c r="CU45" s="15">
        <f t="shared" si="119"/>
        <v>1.0703333012996641E-2</v>
      </c>
      <c r="CV45" s="15">
        <f t="shared" si="119"/>
        <v>1.0699212411022119E-2</v>
      </c>
      <c r="CW45" s="15">
        <f t="shared" si="119"/>
        <v>1.0695093305209014E-2</v>
      </c>
      <c r="CX45" s="15">
        <f t="shared" si="119"/>
        <v>1.0690975695080596E-2</v>
      </c>
      <c r="CY45" s="15">
        <f t="shared" si="119"/>
        <v>1.0686859580159913E-2</v>
      </c>
      <c r="CZ45" s="15">
        <f t="shared" si="119"/>
        <v>1.0682744959970236E-2</v>
      </c>
      <c r="DA45" s="15">
        <f t="shared" si="119"/>
        <v>1.0678631834035057E-2</v>
      </c>
      <c r="DB45" s="15">
        <f t="shared" si="119"/>
        <v>1.0674520201877646E-2</v>
      </c>
      <c r="DC45" s="15">
        <f t="shared" si="119"/>
        <v>1.0670410063021496E-2</v>
      </c>
      <c r="DD45" s="65"/>
      <c r="DE45" s="15">
        <f t="shared" ref="DE45:DP45" si="120">(DE47+1)^(DE10/360)-1</f>
        <v>1.0525494978371741E-2</v>
      </c>
      <c r="DF45" s="15">
        <f t="shared" si="120"/>
        <v>1.038243921339288E-2</v>
      </c>
      <c r="DG45" s="15">
        <f t="shared" si="120"/>
        <v>1.0241221723346738E-2</v>
      </c>
      <c r="DH45" s="15">
        <f t="shared" si="120"/>
        <v>1.0101821630564611E-2</v>
      </c>
      <c r="DI45" s="15">
        <f t="shared" si="120"/>
        <v>9.9642182249395361E-3</v>
      </c>
      <c r="DJ45" s="15">
        <f t="shared" si="120"/>
        <v>9.8283909643639422E-3</v>
      </c>
      <c r="DK45" s="15">
        <f t="shared" si="120"/>
        <v>9.6943194751100137E-3</v>
      </c>
      <c r="DL45" s="15">
        <f t="shared" si="120"/>
        <v>9.5619835521569829E-3</v>
      </c>
      <c r="DM45" s="15">
        <f t="shared" si="120"/>
        <v>9.4313631594655778E-3</v>
      </c>
      <c r="DN45" s="15">
        <f t="shared" si="120"/>
        <v>9.3024384302002883E-3</v>
      </c>
      <c r="DO45" s="15">
        <f t="shared" si="120"/>
        <v>9.1751896669005628E-3</v>
      </c>
      <c r="DP45" s="15">
        <f t="shared" si="120"/>
        <v>9.0495973416042652E-3</v>
      </c>
      <c r="DQ45" s="65"/>
      <c r="DR45" s="15">
        <f t="shared" ref="DR45:EC45" si="121">(DR47+1)^(DR10/360)-1</f>
        <v>8.9725110041363187E-3</v>
      </c>
      <c r="DS45" s="15">
        <f t="shared" si="121"/>
        <v>8.896050064892469E-3</v>
      </c>
      <c r="DT45" s="15">
        <f t="shared" si="121"/>
        <v>8.8202099604803852E-3</v>
      </c>
      <c r="DU45" s="15">
        <f t="shared" si="121"/>
        <v>8.7449861526194272E-3</v>
      </c>
      <c r="DV45" s="15">
        <f t="shared" si="121"/>
        <v>8.6703741281355384E-3</v>
      </c>
      <c r="DW45" s="15">
        <f t="shared" si="121"/>
        <v>8.5963693989525858E-3</v>
      </c>
      <c r="DX45" s="15">
        <f t="shared" si="121"/>
        <v>8.5229675020799256E-3</v>
      </c>
      <c r="DY45" s="15">
        <f t="shared" si="121"/>
        <v>8.4501639996015232E-3</v>
      </c>
      <c r="DZ45" s="15">
        <f t="shared" si="121"/>
        <v>8.3779544786573013E-3</v>
      </c>
      <c r="EA45" s="15">
        <f t="shared" si="121"/>
        <v>8.3063345514273745E-3</v>
      </c>
      <c r="EB45" s="15">
        <f t="shared" si="121"/>
        <v>8.2352998551105117E-3</v>
      </c>
      <c r="EC45" s="15">
        <f t="shared" si="121"/>
        <v>8.1648460519010424E-3</v>
      </c>
      <c r="ED45" s="65"/>
      <c r="EE45" s="15">
        <f t="shared" ref="EE45:EP45" si="122">(EE47+1)^(EE10/360)-1</f>
        <v>8.1648460519010424E-3</v>
      </c>
      <c r="EF45" s="15">
        <f t="shared" si="122"/>
        <v>8.1648460519010424E-3</v>
      </c>
      <c r="EG45" s="15">
        <f t="shared" si="122"/>
        <v>8.1648460519010424E-3</v>
      </c>
      <c r="EH45" s="15">
        <f t="shared" si="122"/>
        <v>8.1648460519010424E-3</v>
      </c>
      <c r="EI45" s="15">
        <f t="shared" si="122"/>
        <v>8.1648460519010424E-3</v>
      </c>
      <c r="EJ45" s="15">
        <f t="shared" si="122"/>
        <v>8.1648460519010424E-3</v>
      </c>
      <c r="EK45" s="15">
        <f t="shared" si="122"/>
        <v>8.1648460519010424E-3</v>
      </c>
      <c r="EL45" s="15">
        <f t="shared" si="122"/>
        <v>8.1648460519010424E-3</v>
      </c>
      <c r="EM45" s="15">
        <f t="shared" si="122"/>
        <v>8.1648460519010424E-3</v>
      </c>
      <c r="EN45" s="15">
        <f t="shared" si="122"/>
        <v>8.1648460519010424E-3</v>
      </c>
      <c r="EO45" s="15">
        <f t="shared" si="122"/>
        <v>8.1648460519010424E-3</v>
      </c>
      <c r="EP45" s="15">
        <f t="shared" si="122"/>
        <v>8.1648460519010424E-3</v>
      </c>
      <c r="ER45" s="15">
        <f t="shared" ref="ER45:ES45" si="123">(ER47+1)^(ER10/360)-1</f>
        <v>8.1392498863332996E-3</v>
      </c>
      <c r="ES45" s="15">
        <f t="shared" si="123"/>
        <v>8.1137304727452175E-3</v>
      </c>
      <c r="ET45" s="15">
        <f t="shared" ref="ET45:FC45" si="124">(ET47+1)^(ET10/360)-1</f>
        <v>8.0882876020891281E-3</v>
      </c>
      <c r="EU45" s="15">
        <f t="shared" si="124"/>
        <v>8.0629210657623407E-3</v>
      </c>
      <c r="EV45" s="15">
        <f t="shared" si="124"/>
        <v>8.0376306556051436E-3</v>
      </c>
      <c r="EW45" s="15">
        <f t="shared" si="124"/>
        <v>8.0124161639021363E-3</v>
      </c>
      <c r="EX45" s="15">
        <f t="shared" si="124"/>
        <v>7.9872773833808974E-3</v>
      </c>
      <c r="EY45" s="15">
        <f t="shared" si="124"/>
        <v>7.9622141072126507E-3</v>
      </c>
      <c r="EZ45" s="15">
        <f t="shared" si="124"/>
        <v>7.9372261290111545E-3</v>
      </c>
      <c r="FA45" s="15">
        <f t="shared" si="124"/>
        <v>7.9123132428335907E-3</v>
      </c>
      <c r="FB45" s="15">
        <f t="shared" si="124"/>
        <v>7.8874752431792317E-3</v>
      </c>
      <c r="FC45" s="15">
        <f t="shared" si="124"/>
        <v>7.8627119249896626E-3</v>
      </c>
      <c r="FE45" s="15">
        <f t="shared" ref="FE45:FP45" si="125">(FE47+1)^(FE10/360)-1</f>
        <v>7.7519131466508018E-3</v>
      </c>
      <c r="FF45" s="15">
        <f t="shared" si="125"/>
        <v>7.6426116351091533E-3</v>
      </c>
      <c r="FG45" s="15">
        <f t="shared" si="125"/>
        <v>7.5347888946653008E-3</v>
      </c>
      <c r="FH45" s="15">
        <f t="shared" si="125"/>
        <v>7.4284266117008446E-3</v>
      </c>
      <c r="FI45" s="15">
        <f t="shared" si="125"/>
        <v>7.3235066541321725E-3</v>
      </c>
      <c r="FJ45" s="15">
        <f t="shared" si="125"/>
        <v>7.220011070826482E-3</v>
      </c>
      <c r="FK45" s="15">
        <f t="shared" si="125"/>
        <v>7.1179220909844965E-3</v>
      </c>
      <c r="FL45" s="15">
        <f t="shared" si="125"/>
        <v>7.0172221234894305E-3</v>
      </c>
      <c r="FM45" s="15">
        <f t="shared" si="125"/>
        <v>6.9178937562233145E-3</v>
      </c>
      <c r="FN45" s="15">
        <f t="shared" si="125"/>
        <v>6.8199197553513446E-3</v>
      </c>
      <c r="FO45" s="15">
        <f t="shared" si="125"/>
        <v>6.7232830645769237E-3</v>
      </c>
      <c r="FP45" s="15">
        <f t="shared" si="125"/>
        <v>6.6279668043680573E-3</v>
      </c>
      <c r="FR45" s="15">
        <f t="shared" ref="FR45:GC45" si="126">(FR47+1)^(FR10/360)-1</f>
        <v>6.6115923969698454E-3</v>
      </c>
      <c r="FS45" s="15">
        <f t="shared" si="126"/>
        <v>6.5952570055174409E-3</v>
      </c>
      <c r="FT45" s="15">
        <f t="shared" si="126"/>
        <v>6.5789605439388055E-3</v>
      </c>
      <c r="FU45" s="15">
        <f t="shared" si="126"/>
        <v>6.5627029263197745E-3</v>
      </c>
      <c r="FV45" s="15">
        <f t="shared" si="126"/>
        <v>6.5464840669033908E-3</v>
      </c>
      <c r="FW45" s="15">
        <f t="shared" si="126"/>
        <v>6.5303038800894608E-3</v>
      </c>
      <c r="FX45" s="15">
        <f t="shared" si="126"/>
        <v>6.5141622804347765E-3</v>
      </c>
      <c r="FY45" s="15">
        <f t="shared" si="126"/>
        <v>6.4980591826531153E-3</v>
      </c>
      <c r="FZ45" s="15">
        <f t="shared" si="126"/>
        <v>6.48199450161413E-3</v>
      </c>
      <c r="GA45" s="15">
        <f t="shared" si="126"/>
        <v>6.4659681523449031E-3</v>
      </c>
      <c r="GB45" s="15">
        <f t="shared" si="126"/>
        <v>6.4499800500283921E-3</v>
      </c>
      <c r="GC45" s="15">
        <f t="shared" si="126"/>
        <v>6.4340301100034303E-3</v>
      </c>
      <c r="GE45" s="15">
        <f t="shared" ref="GE45:GP45" si="127">(GE47+1)^(GE10/360)-1</f>
        <v>6.4340301100034303E-3</v>
      </c>
      <c r="GF45" s="15">
        <f t="shared" si="127"/>
        <v>6.4340301100034303E-3</v>
      </c>
      <c r="GG45" s="15">
        <f t="shared" si="127"/>
        <v>6.4340301100034303E-3</v>
      </c>
      <c r="GH45" s="15">
        <f t="shared" si="127"/>
        <v>6.4340301100034303E-3</v>
      </c>
      <c r="GI45" s="15">
        <f t="shared" si="127"/>
        <v>6.4340301100034303E-3</v>
      </c>
      <c r="GJ45" s="15">
        <f t="shared" si="127"/>
        <v>6.4340301100034303E-3</v>
      </c>
      <c r="GK45" s="15">
        <f t="shared" si="127"/>
        <v>6.4340301100034303E-3</v>
      </c>
      <c r="GL45" s="15">
        <f t="shared" si="127"/>
        <v>6.4340301100034303E-3</v>
      </c>
      <c r="GM45" s="15">
        <f t="shared" si="127"/>
        <v>6.4340301100034303E-3</v>
      </c>
      <c r="GN45" s="15">
        <f t="shared" si="127"/>
        <v>6.4340301100034303E-3</v>
      </c>
      <c r="GO45" s="15">
        <f t="shared" si="127"/>
        <v>6.4340301100034303E-3</v>
      </c>
      <c r="GP45" s="15">
        <f t="shared" si="127"/>
        <v>6.4340301100034303E-3</v>
      </c>
    </row>
    <row r="46" spans="2:214" ht="3" customHeight="1">
      <c r="B46" s="46"/>
      <c r="C46" s="48"/>
    </row>
    <row r="47" spans="2:214" ht="12.5" customHeight="1">
      <c r="B47" s="46"/>
      <c r="C47" s="67" t="s">
        <v>48</v>
      </c>
      <c r="D47" s="64"/>
      <c r="E47" s="39">
        <v>4.4000000000000004E-2</v>
      </c>
      <c r="F47" s="39">
        <v>4.1916186749539668E-2</v>
      </c>
      <c r="G47" s="39">
        <v>3.9451536046605014E-2</v>
      </c>
      <c r="H47" s="39">
        <v>3.6499583268713394E-2</v>
      </c>
      <c r="I47" s="39">
        <v>3.0121447886798599E-2</v>
      </c>
      <c r="J47" s="39">
        <v>2.577890218038914E-2</v>
      </c>
      <c r="K47" s="39">
        <v>2.150010779327571E-2</v>
      </c>
      <c r="L47" s="39">
        <v>1.9356674521019409E-2</v>
      </c>
      <c r="M47" s="39">
        <v>1.899987513519252E-2</v>
      </c>
      <c r="N47" s="39">
        <v>1.899987513519252E-2</v>
      </c>
      <c r="O47" s="39">
        <v>1.899991949975988E-2</v>
      </c>
      <c r="P47" s="39">
        <v>1.8999886232164528E-2</v>
      </c>
      <c r="Q47" s="64"/>
      <c r="R47" s="39">
        <v>1.899991949975988E-2</v>
      </c>
      <c r="S47" s="39">
        <v>1.8999926731342761E-2</v>
      </c>
      <c r="T47" s="39">
        <v>2.225413778850216E-2</v>
      </c>
      <c r="U47" s="39">
        <v>2.6500177858542081E-2</v>
      </c>
      <c r="V47" s="39">
        <v>3.2925300610234132E-2</v>
      </c>
      <c r="W47" s="39">
        <v>3.7564646517169294E-2</v>
      </c>
      <c r="X47" s="39">
        <v>4.1500074341949578E-2</v>
      </c>
      <c r="Y47" s="39">
        <v>5.0130509556357561E-2</v>
      </c>
      <c r="Z47" s="39">
        <v>5.4347204250595027E-2</v>
      </c>
      <c r="AA47" s="39">
        <v>6.299051047725035E-2</v>
      </c>
      <c r="AB47" s="39">
        <v>7.6500042626958642E-2</v>
      </c>
      <c r="AC47" s="39">
        <v>8.7566801408756265E-2</v>
      </c>
      <c r="AD47" s="64"/>
      <c r="AE47" s="39">
        <v>9.1500052610337779E-2</v>
      </c>
      <c r="AF47" s="39">
        <v>0.10491144687304081</v>
      </c>
      <c r="AG47" s="39">
        <v>0.1114886955607088</v>
      </c>
      <c r="AH47" s="39">
        <v>0.1165002696558322</v>
      </c>
      <c r="AI47" s="39">
        <v>0.1251313271562326</v>
      </c>
      <c r="AJ47" s="39">
        <v>0.1288780549927209</v>
      </c>
      <c r="AK47" s="39">
        <v>0.1315000230011063</v>
      </c>
      <c r="AL47" s="39">
        <v>0.13584700303737951</v>
      </c>
      <c r="AM47" s="39">
        <v>0.13649958990934999</v>
      </c>
      <c r="AN47" s="39">
        <v>0.13649962857305131</v>
      </c>
      <c r="AO47" s="39">
        <v>0.13649962857305131</v>
      </c>
      <c r="AP47" s="39">
        <v>0.1364995474099937</v>
      </c>
      <c r="AQ47" s="64"/>
      <c r="AR47" s="39">
        <v>0.1364995474099937</v>
      </c>
      <c r="AS47" s="39">
        <v>0.13649970012215548</v>
      </c>
      <c r="AT47" s="39">
        <v>0.13649962303233559</v>
      </c>
      <c r="AU47" s="39">
        <v>0.13649970012215548</v>
      </c>
      <c r="AV47" s="39">
        <v>0.1364995474099937</v>
      </c>
      <c r="AW47" s="39">
        <v>0.13649958990934999</v>
      </c>
      <c r="AX47" s="39">
        <v>0.13649958990934999</v>
      </c>
      <c r="AY47" s="39">
        <v>0.13193389233008879</v>
      </c>
      <c r="AZ47" s="39">
        <v>0.12974779828885821</v>
      </c>
      <c r="BA47" s="39">
        <v>0.12650001197791469</v>
      </c>
      <c r="BB47" s="39">
        <v>0.12174945162165131</v>
      </c>
      <c r="BC47" s="39">
        <v>0.11874724220165181</v>
      </c>
      <c r="BD47" s="64"/>
      <c r="BE47" s="39">
        <v>0.11650018313581061</v>
      </c>
      <c r="BF47" s="39">
        <v>0.1114998605969109</v>
      </c>
      <c r="BG47" s="39">
        <v>0.10999741958197801</v>
      </c>
      <c r="BH47" s="39">
        <v>0.1064998823476757</v>
      </c>
      <c r="BI47" s="39">
        <v>0.10459457498722059</v>
      </c>
      <c r="BJ47" s="39">
        <v>0.10400030944037701</v>
      </c>
      <c r="BK47" s="39">
        <v>0.10400025294143919</v>
      </c>
      <c r="BL47" s="39">
        <v>0.10400029680112639</v>
      </c>
      <c r="BM47" s="39">
        <v>0.10495179675248049</v>
      </c>
      <c r="BN47" s="39">
        <v>0.10649988782468281</v>
      </c>
      <c r="BO47" s="39">
        <v>0.1046440508453097</v>
      </c>
      <c r="BP47" s="39">
        <v>0.11767986338386359</v>
      </c>
      <c r="BQ47" s="64"/>
      <c r="BR47" s="39">
        <v>0.12240547676883359</v>
      </c>
      <c r="BS47" s="39">
        <v>0.1314999778959092</v>
      </c>
      <c r="BT47" s="39">
        <v>0.13569988772315431</v>
      </c>
      <c r="BU47" s="39">
        <v>0.14149996913752522</v>
      </c>
      <c r="BV47" s="39">
        <v>0.14554584804289442</v>
      </c>
      <c r="BW47" s="39">
        <v>0.14737426258964209</v>
      </c>
      <c r="BX47" s="39">
        <v>0.14900012401986529</v>
      </c>
      <c r="BY47" s="39">
        <v>0.149000068015126</v>
      </c>
      <c r="BZ47" s="39">
        <v>0.14900008093657011</v>
      </c>
      <c r="CA47" s="39">
        <v>0.14900012401986529</v>
      </c>
      <c r="CB47" s="39">
        <v>0.1490001621768984</v>
      </c>
      <c r="CC47" s="39">
        <v>0.14900008093657011</v>
      </c>
      <c r="CD47" s="64"/>
      <c r="CE47" s="39">
        <v>0.149000068015126</v>
      </c>
      <c r="CF47" s="39">
        <v>0.1490001288588432</v>
      </c>
      <c r="CG47" s="39">
        <v>0.14797653855405518</v>
      </c>
      <c r="CH47" s="39">
        <v>0.14637494789788891</v>
      </c>
      <c r="CI47" s="39">
        <v>0.1440000263242365</v>
      </c>
      <c r="CJ47" s="39">
        <v>0.14292796490089479</v>
      </c>
      <c r="CK47" s="39">
        <v>0.14149991726168459</v>
      </c>
      <c r="CL47" s="39">
        <v>0.1393565848103395</v>
      </c>
      <c r="CM47" s="39">
        <v>0.1378085955549255</v>
      </c>
      <c r="CN47" s="41">
        <v>0.13650000000001405</v>
      </c>
      <c r="CO47" s="41">
        <v>0.13650000000000562</v>
      </c>
      <c r="CP47" s="41">
        <v>0.13650000000000762</v>
      </c>
      <c r="CQ47" s="64"/>
      <c r="CR47" s="41">
        <f>CP47*(1+(DC47/CP47)^(1/12)-1)</f>
        <v>0.13644431969377982</v>
      </c>
      <c r="CS47" s="41">
        <f>CR47*(1+(DC47/CP47)^(1/12)-1)</f>
        <v>0.13638866210034692</v>
      </c>
      <c r="CT47" s="41">
        <f>CS47*(1+(DC47/CP47)^(1/12)-1)</f>
        <v>0.13633302721044402</v>
      </c>
      <c r="CU47" s="41">
        <f>CT47*(1+(DC47/CP47)^(1/12)-1)</f>
        <v>0.13627741501481003</v>
      </c>
      <c r="CV47" s="41">
        <f>CU47*(1+(DC47/CP47)^(1/12)-1)</f>
        <v>0.13622182550418763</v>
      </c>
      <c r="CW47" s="41">
        <f>CV47*(1+(DC47/CP47)^(1/12)-1)</f>
        <v>0.1361662586693233</v>
      </c>
      <c r="CX47" s="41">
        <f>CW47*(1+(DC47/CP47)^(1/12)-1)</f>
        <v>0.13611071450096726</v>
      </c>
      <c r="CY47" s="41">
        <f>CX47*(1+(DC47/CP47)^(1/12)-1)</f>
        <v>0.13605519298987351</v>
      </c>
      <c r="CZ47" s="41">
        <f>CY47*(1+(DC47/CP47)^(1/12)-1)</f>
        <v>0.13599969412679982</v>
      </c>
      <c r="DA47" s="41">
        <f>CZ47*(1+(DC47/CP47)^(1/12)-1)</f>
        <v>0.13594421790250777</v>
      </c>
      <c r="DB47" s="41">
        <f>DA47*(1+(DC47/CP47)^(1/12)-1)</f>
        <v>0.13588876430776264</v>
      </c>
      <c r="DC47" s="41">
        <f>ANUAL!$S$36</f>
        <v>0.13583333333333333</v>
      </c>
      <c r="DD47" s="64"/>
      <c r="DE47" s="41">
        <f>DC47*(1+(DP47/DC47)^(1/12)-1)</f>
        <v>0.13388053481884024</v>
      </c>
      <c r="DF47" s="41">
        <f>DE47*(1+(DP47/DC47)^(1/12)-1)</f>
        <v>0.13195581057702108</v>
      </c>
      <c r="DG47" s="41">
        <f>DF47*(1+(DP47/DC47)^(1/12)-1)</f>
        <v>0.13005875700003797</v>
      </c>
      <c r="DH47" s="41">
        <f>DG47*(1+(DP47/DC47)^(1/12)-1)</f>
        <v>0.12818897628249326</v>
      </c>
      <c r="DI47" s="41">
        <f>DH47*(1+(DP47/DC47)^(1/12)-1)</f>
        <v>0.12634607633801098</v>
      </c>
      <c r="DJ47" s="41">
        <f>DI47*(1+(DP47/DC47)^(1/12)-1)</f>
        <v>0.12452967071701787</v>
      </c>
      <c r="DK47" s="41">
        <f>DJ47*(1+(DP47/DC47)^(1/12)-1)</f>
        <v>0.12273937852570618</v>
      </c>
      <c r="DL47" s="41">
        <f>DK47*(1+(DP47/DC47)^(1/12)-1)</f>
        <v>0.12097482434616162</v>
      </c>
      <c r="DM47" s="41">
        <f>DL47*(1+(DP47/DC47)^(1/12)-1)</f>
        <v>0.11923563815763957</v>
      </c>
      <c r="DN47" s="41">
        <f>DM47*(1+(DP47/DC47)^(1/12)-1)</f>
        <v>0.11752145525897302</v>
      </c>
      <c r="DO47" s="41">
        <f>DN47*(1+(DP47/DC47)^(1/12)-1)</f>
        <v>0.11583191619209605</v>
      </c>
      <c r="DP47" s="41">
        <f>ANUAL!$U$36</f>
        <v>0.11416666666666667</v>
      </c>
      <c r="DQ47" s="64"/>
      <c r="DR47" s="41">
        <f>DP47*(1+(EC47/DP47)^(1/12)-1)</f>
        <v>0.11314569465840464</v>
      </c>
      <c r="DS47" s="41">
        <f>DR47*(1+(EC47/DP47)^(1/12)-1)</f>
        <v>0.11213385301955857</v>
      </c>
      <c r="DT47" s="41">
        <f>DS47*(1+(EC47/DP47)^(1/12)-1)</f>
        <v>0.11113106009887357</v>
      </c>
      <c r="DU47" s="41">
        <f>DT47*(1+(EC47/DP47)^(1/12)-1)</f>
        <v>0.11013723497528727</v>
      </c>
      <c r="DV47" s="41">
        <f>DU47*(1+(EC47/DP47)^(1/12)-1)</f>
        <v>0.10915229745139986</v>
      </c>
      <c r="DW47" s="41">
        <f>DV47*(1+(EC47/DP47)^(1/12)-1)</f>
        <v>0.10817616804700246</v>
      </c>
      <c r="DX47" s="41">
        <f>DW47*(1+(EC47/DP47)^(1/12)-1)</f>
        <v>0.10720876799266343</v>
      </c>
      <c r="DY47" s="41">
        <f>DX47*(1+(EC47/DP47)^(1/12)-1)</f>
        <v>0.10625001922337204</v>
      </c>
      <c r="DZ47" s="41">
        <f>DY47*(1+(EC47/DP47)^(1/12)-1)</f>
        <v>0.10529984437223891</v>
      </c>
      <c r="EA47" s="41">
        <f>DZ47*(1+(EC47/DP47)^(1/12)-1)</f>
        <v>0.10435816676425289</v>
      </c>
      <c r="EB47" s="41">
        <f>EA47*(1+(EC47/DP47)^(1/12)-1)</f>
        <v>0.10342491041009368</v>
      </c>
      <c r="EC47" s="41">
        <f>ANUAL!$W$36</f>
        <v>0.10249999999999999</v>
      </c>
      <c r="ED47" s="64"/>
      <c r="EE47" s="41">
        <f>EC47*(1+(EP47/EC47)^(1/12)-1)</f>
        <v>0.10249999999999999</v>
      </c>
      <c r="EF47" s="41">
        <f>EE47*(1+(EP47/EC47)^(1/12)-1)</f>
        <v>0.10249999999999999</v>
      </c>
      <c r="EG47" s="41">
        <f>EF47*(1+(EP47/EC47)^(1/12)-1)</f>
        <v>0.10249999999999999</v>
      </c>
      <c r="EH47" s="41">
        <f>EG47*(1+(EP47/EC47)^(1/12)-1)</f>
        <v>0.10249999999999999</v>
      </c>
      <c r="EI47" s="41">
        <f>EH47*(1+(EP47/EC47)^(1/12)-1)</f>
        <v>0.10249999999999999</v>
      </c>
      <c r="EJ47" s="41">
        <f>EI47*(1+(EP47/EC47)^(1/12)-1)</f>
        <v>0.10249999999999999</v>
      </c>
      <c r="EK47" s="41">
        <f>EJ47*(1+(EP47/EC47)^(1/12)-1)</f>
        <v>0.10249999999999999</v>
      </c>
      <c r="EL47" s="41">
        <f>EK47*(1+(EP47/EC47)^(1/12)-1)</f>
        <v>0.10249999999999999</v>
      </c>
      <c r="EM47" s="41">
        <f>EL47*(1+(EP47/EC47)^(1/12)-1)</f>
        <v>0.10249999999999999</v>
      </c>
      <c r="EN47" s="41">
        <f>EM47*(1+(EP47/EC47)^(1/12)-1)</f>
        <v>0.10249999999999999</v>
      </c>
      <c r="EO47" s="41">
        <f>EN47*(1+(EP47/EC47)^(1/12)-1)</f>
        <v>0.10249999999999999</v>
      </c>
      <c r="EP47" s="41">
        <f>ANUAL!$Y$36</f>
        <v>0.10249999999999999</v>
      </c>
      <c r="ER47" s="41">
        <f>EP47*(1+($FC47/$EP47)^(1/12)-1)</f>
        <v>0.10216415215835695</v>
      </c>
      <c r="ES47" s="41">
        <f>ER47*(1+($FC47/$EP47)^(1/12)-1)</f>
        <v>0.10182940474376498</v>
      </c>
      <c r="ET47" s="41">
        <f t="shared" ref="ET47:FB47" si="128">ES47*(1+($FC47/$EP47)^(1/12)-1)</f>
        <v>0.10149575415060409</v>
      </c>
      <c r="EU47" s="41">
        <f t="shared" si="128"/>
        <v>0.10116319678506834</v>
      </c>
      <c r="EV47" s="41">
        <f t="shared" si="128"/>
        <v>0.10083172906512711</v>
      </c>
      <c r="EW47" s="41">
        <f t="shared" si="128"/>
        <v>0.10050134742048653</v>
      </c>
      <c r="EX47" s="41">
        <f t="shared" si="128"/>
        <v>0.10017204829255102</v>
      </c>
      <c r="EY47" s="41">
        <f t="shared" si="128"/>
        <v>9.9843828134385013E-2</v>
      </c>
      <c r="EZ47" s="41">
        <f t="shared" si="128"/>
        <v>9.9516683410674642E-2</v>
      </c>
      <c r="FA47" s="41">
        <f t="shared" si="128"/>
        <v>9.9190610597689757E-2</v>
      </c>
      <c r="FB47" s="41">
        <f t="shared" si="128"/>
        <v>9.8865606183245941E-2</v>
      </c>
      <c r="FC47" s="41">
        <f>ANUAL!$AA$36</f>
        <v>9.8541666666666666E-2</v>
      </c>
      <c r="FE47" s="41">
        <f>FC47*(1+($FP47/$FC47)^(1/12)-1)</f>
        <v>9.7093332421552325E-2</v>
      </c>
      <c r="FF47" s="41">
        <f t="shared" ref="FF47:FO47" si="129">FE47*(1+($FP47/$FC47)^(1/12)-1)</f>
        <v>9.5666285335023055E-2</v>
      </c>
      <c r="FG47" s="41">
        <f t="shared" si="129"/>
        <v>9.4260212535155721E-2</v>
      </c>
      <c r="FH47" s="41">
        <f t="shared" si="129"/>
        <v>9.2874805748519723E-2</v>
      </c>
      <c r="FI47" s="41">
        <f t="shared" si="129"/>
        <v>9.1509761232589845E-2</v>
      </c>
      <c r="FJ47" s="41">
        <f t="shared" si="129"/>
        <v>9.0164779709152418E-2</v>
      </c>
      <c r="FK47" s="41">
        <f t="shared" si="129"/>
        <v>8.883956629869029E-2</v>
      </c>
      <c r="FL47" s="41">
        <f t="shared" si="129"/>
        <v>8.7533830455732153E-2</v>
      </c>
      <c r="FM47" s="41">
        <f t="shared" si="129"/>
        <v>8.6247285905152168E-2</v>
      </c>
      <c r="FN47" s="41">
        <f t="shared" si="129"/>
        <v>8.4979650579405708E-2</v>
      </c>
      <c r="FO47" s="41">
        <f t="shared" si="129"/>
        <v>8.3730646556687702E-2</v>
      </c>
      <c r="FP47" s="41">
        <f>ANUAL!$AC$36</f>
        <v>8.2500000000000004E-2</v>
      </c>
      <c r="FR47" s="41">
        <f>FP47*(1+($GC47/$FP47)^(1/12)-1)</f>
        <v>8.2288715860919168E-2</v>
      </c>
      <c r="FS47" s="41">
        <f t="shared" ref="FS47:GB47" si="130">FR47*(1+($GC47/$FP47)^(1/12)-1)</f>
        <v>8.2077972824716239E-2</v>
      </c>
      <c r="FT47" s="41">
        <f t="shared" si="130"/>
        <v>8.1867769505616E-2</v>
      </c>
      <c r="FU47" s="41">
        <f t="shared" si="130"/>
        <v>8.1658104521392216E-2</v>
      </c>
      <c r="FV47" s="41">
        <f t="shared" si="130"/>
        <v>8.1448976493358582E-2</v>
      </c>
      <c r="FW47" s="41">
        <f t="shared" si="130"/>
        <v>8.1240384046359623E-2</v>
      </c>
      <c r="FX47" s="41">
        <f t="shared" si="130"/>
        <v>8.1032325808761671E-2</v>
      </c>
      <c r="FY47" s="41">
        <f t="shared" si="130"/>
        <v>8.0824800412443831E-2</v>
      </c>
      <c r="FZ47" s="41">
        <f t="shared" si="130"/>
        <v>8.0617806492789004E-2</v>
      </c>
      <c r="GA47" s="41">
        <f t="shared" si="130"/>
        <v>8.0411342688674892E-2</v>
      </c>
      <c r="GB47" s="41">
        <f t="shared" si="130"/>
        <v>8.0205407642465074E-2</v>
      </c>
      <c r="GC47" s="41">
        <f>ANUAL!$AE$36</f>
        <v>0.08</v>
      </c>
      <c r="GE47" s="41">
        <f>GC47*(1+($GP47/$GC47)^(1/12)-1)</f>
        <v>0.08</v>
      </c>
      <c r="GF47" s="41">
        <f t="shared" ref="GF47:GO47" si="131">GE47*(1+($GP47/$GC47)^(1/12)-1)</f>
        <v>0.08</v>
      </c>
      <c r="GG47" s="41">
        <f t="shared" si="131"/>
        <v>0.08</v>
      </c>
      <c r="GH47" s="41">
        <f t="shared" si="131"/>
        <v>0.08</v>
      </c>
      <c r="GI47" s="41">
        <f t="shared" si="131"/>
        <v>0.08</v>
      </c>
      <c r="GJ47" s="41">
        <f t="shared" si="131"/>
        <v>0.08</v>
      </c>
      <c r="GK47" s="41">
        <f t="shared" si="131"/>
        <v>0.08</v>
      </c>
      <c r="GL47" s="41">
        <f t="shared" si="131"/>
        <v>0.08</v>
      </c>
      <c r="GM47" s="41">
        <f t="shared" si="131"/>
        <v>0.08</v>
      </c>
      <c r="GN47" s="41">
        <f t="shared" si="131"/>
        <v>0.08</v>
      </c>
      <c r="GO47" s="41">
        <f t="shared" si="131"/>
        <v>0.08</v>
      </c>
      <c r="GP47" s="41">
        <f>ANUAL!$AG$36</f>
        <v>0.08</v>
      </c>
    </row>
    <row r="48" spans="2:214" ht="3" customHeight="1">
      <c r="B48" s="46"/>
      <c r="C48" s="48"/>
    </row>
    <row r="49" spans="2:214" s="5" customFormat="1">
      <c r="B49" s="69"/>
      <c r="C49" s="76" t="s">
        <v>44</v>
      </c>
      <c r="D49" s="77"/>
      <c r="E49" s="72">
        <v>5.7844859663308545E-2</v>
      </c>
      <c r="F49" s="72">
        <v>5.5741413373203264E-2</v>
      </c>
      <c r="G49" s="72">
        <v>5.4370635709300563E-2</v>
      </c>
      <c r="H49" s="72">
        <v>5.1922738286692249E-2</v>
      </c>
      <c r="I49" s="72">
        <v>4.8708350495149766E-2</v>
      </c>
      <c r="J49" s="72">
        <v>4.6031111772334654E-2</v>
      </c>
      <c r="K49" s="72">
        <v>4.214676375807147E-2</v>
      </c>
      <c r="L49" s="72">
        <v>3.8602187708495661E-2</v>
      </c>
      <c r="M49" s="72">
        <v>3.5430527404562095E-2</v>
      </c>
      <c r="N49" s="72">
        <v>3.2109273099580005E-2</v>
      </c>
      <c r="O49" s="72">
        <v>2.9735163568274992E-2</v>
      </c>
      <c r="P49" s="72" cm="1">
        <f t="array" ref="P49">PRODUCT(1+D45:P45)-1</f>
        <v>2.7840751099273309E-2</v>
      </c>
      <c r="Q49" s="77"/>
      <c r="R49" s="72" cm="1">
        <f t="array" ref="R49">PRODUCT(1+F45:R45)-1</f>
        <v>2.5766795213256311E-2</v>
      </c>
      <c r="S49" s="72">
        <f t="array" ref="S49">PRODUCT(1+G45:S45)-1</f>
        <v>2.3867483127421041E-2</v>
      </c>
      <c r="T49" s="72">
        <f t="array" ref="T49">PRODUCT(1+H45:T45)-1</f>
        <v>2.244503381331886E-2</v>
      </c>
      <c r="U49" s="72">
        <f t="array" ref="U49">PRODUCT(1+I45:U45)-1</f>
        <v>2.1619391940626009E-2</v>
      </c>
      <c r="V49" s="72" cm="1">
        <f t="array" ref="V49">PRODUCT(1+J45:V45)-1</f>
        <v>2.1850829297877628E-2</v>
      </c>
      <c r="W49" s="72">
        <f t="array" ref="W49">PRODUCT(1+K45:W45)-1</f>
        <v>2.2824098963143857E-2</v>
      </c>
      <c r="X49" s="72">
        <f t="array" ref="X49">PRODUCT(1+L45:X45)-1</f>
        <v>2.4478132185787871E-2</v>
      </c>
      <c r="Y49" s="72">
        <f t="array" ref="Y49">PRODUCT(1+M45:Y45)-1</f>
        <v>2.7020513339541585E-2</v>
      </c>
      <c r="Z49" s="72">
        <f t="array" ref="Z49">PRODUCT(1+N45:Z45)-1</f>
        <v>2.9943129306173821E-2</v>
      </c>
      <c r="AA49" s="72">
        <f t="array" ref="AA49">PRODUCT(1+O45:AA45)-1</f>
        <v>3.3577031024350168E-2</v>
      </c>
      <c r="AB49" s="72">
        <f t="array" ref="AB49">PRODUCT(1+P45:AB45)-1</f>
        <v>3.8315908276877586E-2</v>
      </c>
      <c r="AC49" s="72">
        <f t="array" ref="AC49">PRODUCT(1+R45:AC45)-1</f>
        <v>4.3965928976834379E-2</v>
      </c>
      <c r="AD49" s="77"/>
      <c r="AE49" s="72">
        <f t="array" ref="AE49">PRODUCT(1+S45:AE45)-1</f>
        <v>4.9962510954101758E-2</v>
      </c>
      <c r="AF49" s="72">
        <f t="array" ref="AF49">PRODUCT(1+T45:AF45)-1</f>
        <v>5.7068755182682285E-2</v>
      </c>
      <c r="AG49" s="72">
        <f t="array" ref="AG49">PRODUCT(1+U45:AG45)-1</f>
        <v>6.4466709944239975E-2</v>
      </c>
      <c r="AH49" s="72">
        <f t="array" ref="AH49">PRODUCT(1+V45:AH45)-1</f>
        <v>7.1948039117485152E-2</v>
      </c>
      <c r="AI49" s="72">
        <f t="array" ref="AI49">PRODUCT(1+W45:AI45)-1</f>
        <v>7.9613382598083149E-2</v>
      </c>
      <c r="AJ49" s="72">
        <f t="array" ref="AJ49">PRODUCT(1+X45:AJ45)-1</f>
        <v>8.7228716604017542E-2</v>
      </c>
      <c r="AK49" s="72">
        <f t="array" ref="AK49">PRODUCT(1+Y45:AK45)-1</f>
        <v>9.4764030707815028E-2</v>
      </c>
      <c r="AL49" s="72">
        <f t="array" ref="AL49">PRODUCT(1+Z45:AL45)-1</f>
        <v>0.101945798221037</v>
      </c>
      <c r="AM49" s="72">
        <f t="array" ref="AM49">PRODUCT(1+AA45:AM45)-1</f>
        <v>0.10885740901527452</v>
      </c>
      <c r="AN49" s="72">
        <f t="array" ref="AN49">PRODUCT(1+AB45:AN45)-1</f>
        <v>0.11505347420980216</v>
      </c>
      <c r="AO49" s="72">
        <f t="array" ref="AO49">PRODUCT(1+AC45:AO45)-1</f>
        <v>0.1201047331776457</v>
      </c>
      <c r="AP49" s="72">
        <f t="array" ref="AP49">PRODUCT(1+AE45:AP45)-1</f>
        <v>0.12422026489770643</v>
      </c>
      <c r="AQ49" s="77"/>
      <c r="AR49" s="72">
        <f t="array" ref="AR49">PRODUCT(1+AF45:AR45)-1</f>
        <v>0.1280115201134282</v>
      </c>
      <c r="AS49" s="72">
        <f t="array" ref="AS49">PRODUCT(1+AG45:AS45)-1</f>
        <v>0.13066432494646762</v>
      </c>
      <c r="AT49" s="72">
        <f t="array" ref="AT49">PRODUCT(1+AH45:AT45)-1</f>
        <v>0.13276296929270037</v>
      </c>
      <c r="AU49" s="72">
        <f t="array" ref="AU49">PRODUCT(1+AI45:AU45)-1</f>
        <v>0.13444013878053651</v>
      </c>
      <c r="AV49" s="72">
        <f t="array" ref="AV49">PRODUCT(1+AJ45:AV45)-1</f>
        <v>0.13539093331830387</v>
      </c>
      <c r="AW49" s="72">
        <f t="array" ref="AW49">PRODUCT(1+AK45:AW45)-1</f>
        <v>0.1360277572993227</v>
      </c>
      <c r="AX49" s="72">
        <f t="array" ref="AX49">PRODUCT(1+AL45:AX45)-1</f>
        <v>0.13644521029987589</v>
      </c>
      <c r="AY49" s="72">
        <f t="array" ref="AY49">PRODUCT(1+AM45:AY45)-1</f>
        <v>0.13611842969041699</v>
      </c>
      <c r="AZ49" s="72">
        <f t="array" ref="AZ49">PRODUCT(1+AN45:AZ45)-1</f>
        <v>0.13555443173004922</v>
      </c>
      <c r="BA49" s="72">
        <f t="array" ref="BA49">PRODUCT(1+AO45:BA45)-1</f>
        <v>0.13471844672909028</v>
      </c>
      <c r="BB49" s="72">
        <f t="array" ref="BB49">PRODUCT(1+AP45:BB45)-1</f>
        <v>0.13348383028326749</v>
      </c>
      <c r="BC49" s="72">
        <f t="array" ref="BC49">PRODUCT(1+AR45:BC45)-1</f>
        <v>0.13199772740425941</v>
      </c>
      <c r="BD49" s="77"/>
      <c r="BE49" s="72">
        <f t="array" ref="BE49">PRODUCT(1+AS45:BE45)-1</f>
        <v>0.13032417416338382</v>
      </c>
      <c r="BF49" s="72">
        <f t="array" ref="BF49">PRODUCT(1+AT45:BF45)-1</f>
        <v>0.12823098616975148</v>
      </c>
      <c r="BG49" s="72">
        <f t="array" ref="BG49">PRODUCT(1+AU45:BG45)-1</f>
        <v>0.12601474942217439</v>
      </c>
      <c r="BH49" s="72">
        <f t="array" ref="BH49">PRODUCT(1+AV45:BH45)-1</f>
        <v>0.12350734631341043</v>
      </c>
      <c r="BI49" s="72">
        <f t="array" ref="BI49">PRODUCT(1+AW45:BI45)-1</f>
        <v>0.12084455505546132</v>
      </c>
      <c r="BJ49" s="72">
        <f t="array" ref="BJ49">PRODUCT(1+AX45:BJ45)-1</f>
        <v>0.11813792738523055</v>
      </c>
      <c r="BK49" s="72">
        <f t="array" ref="BK49">PRODUCT(1+AY45:BK45)-1</f>
        <v>0.11543783095202942</v>
      </c>
      <c r="BL49" s="72" cm="1">
        <f t="array" ref="BL49">PRODUCT(1+AZ45:BL45)-1</f>
        <v>0.11311759337513227</v>
      </c>
      <c r="BM49" s="72" cm="1">
        <f t="array" ref="BM49">PRODUCT(1+BA45:BM45)-1</f>
        <v>0.11106090451085393</v>
      </c>
      <c r="BN49" s="72">
        <f t="array" ref="BN49">PRODUCT(1+BB45:BN45)-1</f>
        <v>0.10940353975894701</v>
      </c>
      <c r="BO49" s="72">
        <f t="array" ref="BO49">PRODUCT(1+BC45:BO45)-1</f>
        <v>0.10798382813749607</v>
      </c>
      <c r="BP49" s="72" cm="1">
        <f t="array" ref="BP49">PRODUCT(1+BE45:BP45)-1</f>
        <v>0.10789569712410207</v>
      </c>
      <c r="BQ49" s="77"/>
      <c r="BR49" s="72" cm="1">
        <f t="array" ref="BR49">PRODUCT(1+BF45:BR45)-1</f>
        <v>0.10838283264244852</v>
      </c>
      <c r="BS49" s="72">
        <f t="array" ref="BS49">PRODUCT(1+BG45:BS45)-1</f>
        <v>0.11003128387985228</v>
      </c>
      <c r="BT49" s="72">
        <f t="array" ref="BT49">PRODUCT(1+BH45:BT45)-1</f>
        <v>0.11215082010470301</v>
      </c>
      <c r="BU49" s="72">
        <f t="array" ref="BU49">PRODUCT(1+BI45:BU45)-1</f>
        <v>0.11504072811564736</v>
      </c>
      <c r="BV49" s="72" cm="1">
        <f t="array" ref="BV49">PRODUCT(1+BJ45:BV45)-1</f>
        <v>0.11842842168963608</v>
      </c>
      <c r="BW49" s="72">
        <f t="array" ref="BW49">PRODUCT(1+BK45:BW45)-1</f>
        <v>0.12202582764873049</v>
      </c>
      <c r="BX49" s="72">
        <f t="array" ref="BX49">PRODUCT(1+BL45:BX45)-1</f>
        <v>0.12576764448753752</v>
      </c>
      <c r="BY49" s="72">
        <f t="array" ref="BY49">PRODUCT(1+BM45:BY45)-1</f>
        <v>0.12952193149355384</v>
      </c>
      <c r="BZ49" s="72">
        <f t="array" ref="BZ49">PRODUCT(1+BN45:BZ45)-1</f>
        <v>0.13320738236985918</v>
      </c>
      <c r="CA49" s="72">
        <f t="array" ref="CA49">PRODUCT(1+BO45:CA45)-1</f>
        <v>0.13677222423863356</v>
      </c>
      <c r="CB49" s="72">
        <f t="array" ref="CB49">PRODUCT(1+BP45:CB45)-1</f>
        <v>0.14050781250275124</v>
      </c>
      <c r="CC49" s="72">
        <f t="array" ref="CC49">PRODUCT(1+BR45:CC45)-1</f>
        <v>0.14313753202114188</v>
      </c>
      <c r="CD49" s="77"/>
      <c r="CE49" s="72" cm="1">
        <f t="array" ref="CE49">PRODUCT(1+BS45:CE45)-1</f>
        <v>0.14537053626623098</v>
      </c>
      <c r="CF49" s="72">
        <f t="array" ref="CF49">PRODUCT(1+BT45:CF45)-1</f>
        <v>0.14683639709565233</v>
      </c>
      <c r="CG49" s="72">
        <f t="array" ref="CG49">PRODUCT(1+BU45:CG45)-1</f>
        <v>0.14786439992553357</v>
      </c>
      <c r="CH49" s="72">
        <f t="array" ref="CH49">PRODUCT(1+BV45:CH45)-1</f>
        <v>0.14827211574529886</v>
      </c>
      <c r="CI49" s="72">
        <f t="array" ref="CI49">PRODUCT(1+BW45:CI45)-1</f>
        <v>0.14814291076486996</v>
      </c>
      <c r="CJ49" s="72" cm="1">
        <f t="array" ref="CJ49">PRODUCT(1+BX45:CJ45)-1</f>
        <v>0.14777147755940923</v>
      </c>
      <c r="CK49" s="72">
        <f t="array" ref="CK49">PRODUCT(1+BY45:CK45)-1</f>
        <v>0.14714525290858216</v>
      </c>
      <c r="CL49" s="72">
        <f t="array" ref="CL49">PRODUCT(1+BZ45:CL45)-1</f>
        <v>0.1463398235768929</v>
      </c>
      <c r="CM49" s="72">
        <f t="array" ref="CM49">PRODUCT(1+CA45:CM45)-1</f>
        <v>0.14540517921480856</v>
      </c>
      <c r="CN49" s="72">
        <f t="array" ref="CN49">PRODUCT(1+CB45:CN45)-1</f>
        <v>0.14436154726245887</v>
      </c>
      <c r="CO49" s="72" cm="1">
        <f t="array" ref="CO49">PRODUCT(1+CC45:CO45)-1</f>
        <v>0.14331886304770824</v>
      </c>
      <c r="CP49" s="72" cm="1">
        <f t="array" ref="CP49">PRODUCT(1+CE45:CP45)-1</f>
        <v>0.14227713560435751</v>
      </c>
      <c r="CQ49" s="77"/>
      <c r="CR49" s="72">
        <f t="array" ref="CR49">PRODUCT(1+CF45:CR45)-1</f>
        <v>0.14123169892617549</v>
      </c>
      <c r="CS49" s="72">
        <f t="array" ref="CS49">PRODUCT(1+CG45:CS45)-1</f>
        <v>0.14018256050978084</v>
      </c>
      <c r="CT49" s="72">
        <f t="array" ref="CT49">PRODUCT(1+CH45:CT45)-1</f>
        <v>0.13921434629186646</v>
      </c>
      <c r="CU49" s="72">
        <f t="array" ref="CU49">PRODUCT(1+CI45:CU45)-1</f>
        <v>0.13837474626852009</v>
      </c>
      <c r="CV49" s="72">
        <f t="array" ref="CV49">PRODUCT(1+CJ45:CV45)-1</f>
        <v>0.13772773136163874</v>
      </c>
      <c r="CW49" s="72">
        <f t="array" ref="CW49">PRODUCT(1+CK45:CW45)-1</f>
        <v>0.13716529289383494</v>
      </c>
      <c r="CX49" s="72">
        <f t="array" ref="CX49">PRODUCT(1+CL45:CX45)-1</f>
        <v>0.13671692700265647</v>
      </c>
      <c r="CY49" s="72">
        <f t="array" ref="CY49">PRODUCT(1+CM45:CY45)-1</f>
        <v>0.13644208320421503</v>
      </c>
      <c r="CZ49" s="72">
        <f t="array" ref="CZ49">PRODUCT(1+CN45:CZ45)-1</f>
        <v>0.13629141264027211</v>
      </c>
      <c r="DA49" s="72">
        <f t="array" ref="DA49">PRODUCT(1+CO45:DA45)-1</f>
        <v>0.13624509558357412</v>
      </c>
      <c r="DB49" s="72">
        <f t="array" ref="DB49">PRODUCT(1+CP45:DB45)-1</f>
        <v>0.13619415814293112</v>
      </c>
      <c r="DC49" s="72">
        <f t="array" ref="DC49">PRODUCT(1+CR45:DC45)-1</f>
        <v>0.13613860259979083</v>
      </c>
      <c r="DD49" s="77"/>
      <c r="DE49" s="72">
        <f t="array" ref="DE49">PRODUCT(1+CS45:DE45)-1</f>
        <v>0.13592479016495362</v>
      </c>
      <c r="DF49" s="72">
        <f t="array" ref="DF49">PRODUCT(1+CT45:DF45)-1</f>
        <v>0.1355548748315667</v>
      </c>
      <c r="DG49" s="72">
        <f t="array" ref="DG49">PRODUCT(1+CU45:DG45)-1</f>
        <v>0.13503105006489102</v>
      </c>
      <c r="DH49" s="72">
        <f t="array" ref="DH49">PRODUCT(1+CV45:DH45)-1</f>
        <v>0.13435554611261558</v>
      </c>
      <c r="DI49" s="72">
        <f t="array" ref="DI49">PRODUCT(1+CW45:DI45)-1</f>
        <v>0.13353062736220522</v>
      </c>
      <c r="DJ49" s="72">
        <f t="array" ref="DJ49">PRODUCT(1+CX45:DJ45)-1</f>
        <v>0.13255858974704093</v>
      </c>
      <c r="DK49" s="72">
        <f t="array" ref="DK49">PRODUCT(1+CY45:DK45)-1</f>
        <v>0.13144175820298165</v>
      </c>
      <c r="DL49" s="72">
        <f t="array" ref="DL49">PRODUCT(1+CZ45:DL45)-1</f>
        <v>0.13018248417678824</v>
      </c>
      <c r="DM49" s="72">
        <f t="array" ref="DM49">PRODUCT(1+DA45:DM45)-1</f>
        <v>0.12878314318773798</v>
      </c>
      <c r="DN49" s="72">
        <f t="array" ref="DN49">PRODUCT(1+DB45:DN45)-1</f>
        <v>0.1272461324435854</v>
      </c>
      <c r="DO49" s="72">
        <f t="array" ref="DO49">PRODUCT(1+DC45:DO45)-1</f>
        <v>0.125573868511899</v>
      </c>
      <c r="DP49" s="72">
        <f t="array" ref="DP49">PRODUCT(1+DE45:DP45)-1</f>
        <v>0.12376878504768185</v>
      </c>
      <c r="DQ49" s="77"/>
      <c r="DR49" s="72">
        <f t="array" ref="DR49">PRODUCT(1+DF45:DR45)-1</f>
        <v>0.12204176784465459</v>
      </c>
      <c r="DS49" s="72">
        <f t="array" ref="DS49">PRODUCT(1+DG45:DS45)-1</f>
        <v>0.12039111494020882</v>
      </c>
      <c r="DT49" s="72">
        <f t="array" ref="DT49">PRODUCT(1+DH45:DT45)-1</f>
        <v>0.11881516563314642</v>
      </c>
      <c r="DU49" s="72">
        <f t="array" ref="DU49">PRODUCT(1+DI45:DU45)-1</f>
        <v>0.11731229921167596</v>
      </c>
      <c r="DV49" s="72">
        <f t="array" ref="DV49">PRODUCT(1+DJ45:DV45)-1</f>
        <v>0.11588093372710317</v>
      </c>
      <c r="DW49" s="72">
        <f t="array" ref="DW49">PRODUCT(1+DK45:DW45)-1</f>
        <v>0.11451952481140548</v>
      </c>
      <c r="DX49" s="72">
        <f t="array" ref="DX49">PRODUCT(1+DL45:DX45)-1</f>
        <v>0.1132265645370063</v>
      </c>
      <c r="DY49" s="72">
        <f t="array" ref="DY49">PRODUCT(1+DM45:DY45)-1</f>
        <v>0.1120005803170756</v>
      </c>
      <c r="DZ49" s="72">
        <f t="array" ref="DZ49">PRODUCT(1+DN45:DZ45)-1</f>
        <v>0.11084013384481262</v>
      </c>
      <c r="EA49" s="72">
        <f t="array" ref="EA49">PRODUCT(1+DO45:EA45)-1</f>
        <v>0.10974382007018235</v>
      </c>
      <c r="EB49" s="72">
        <f t="array" ref="EB49">PRODUCT(1+DP45:EB45)-1</f>
        <v>0.10871026621267488</v>
      </c>
      <c r="EC49" s="72">
        <f t="array" ref="EC49">PRODUCT(1+DR45:EC45)-1</f>
        <v>0.10773813080870331</v>
      </c>
      <c r="ED49" s="77"/>
      <c r="EE49" s="72">
        <f t="array" ref="EE49">PRODUCT(1+DS45:EE45)-1</f>
        <v>0.10685140569503426</v>
      </c>
      <c r="EF49" s="72">
        <f t="array" ref="EF49">PRODUCT(1+DT45:EF45)-1</f>
        <v>0.10604920789717687</v>
      </c>
      <c r="EG49" s="72">
        <f t="array" ref="EG49">PRODUCT(1+DU45:EG45)-1</f>
        <v>0.10533068072572283</v>
      </c>
      <c r="EH49" s="72">
        <f t="array" ref="EH49">PRODUCT(1+DV45:EH45)-1</f>
        <v>0.10469499315230624</v>
      </c>
      <c r="EI49" s="72">
        <f t="array" ref="EI49">PRODUCT(1+DW45:EI45)-1</f>
        <v>0.10414133920445745</v>
      </c>
      <c r="EJ49" s="72">
        <f t="array" ref="EJ49">PRODUCT(1+DX45:EJ45)-1</f>
        <v>0.10366893737874472</v>
      </c>
      <c r="EK49" s="72">
        <f t="array" ref="EK49">PRODUCT(1+DY45:EK45)-1</f>
        <v>0.10327703007161548</v>
      </c>
      <c r="EL49" s="72">
        <f t="array" ref="EL49">PRODUCT(1+DZ45:EL45)-1</f>
        <v>0.10296488302736639</v>
      </c>
      <c r="EM49" s="72">
        <f t="array" ref="EM49">PRODUCT(1+EA45:EM45)-1</f>
        <v>0.10273178480269207</v>
      </c>
      <c r="EN49" s="72">
        <f t="array" ref="EN49">PRODUCT(1+EB45:EN45)-1</f>
        <v>0.10257704624728969</v>
      </c>
      <c r="EO49" s="72">
        <f t="array" ref="EO49">PRODUCT(1+EC45:EO45)-1</f>
        <v>0.10249999999999959</v>
      </c>
      <c r="EP49" s="72">
        <f t="array" ref="EP49">PRODUCT(1+EE45:EP45)-1</f>
        <v>0.10249999999999959</v>
      </c>
      <c r="ER49" s="72" cm="1">
        <f t="array" ref="ER49">PRODUCT(1+EF45:ER45)-1</f>
        <v>0.10247200877153251</v>
      </c>
      <c r="ES49" s="72" cm="1">
        <f t="array" ref="ES49">PRODUCT(1+EG45:ES45)-1</f>
        <v>0.10241611166754971</v>
      </c>
      <c r="ET49" s="72" cm="1">
        <f t="array" ref="ET49">PRODUCT(1+EH45:ET45)-1</f>
        <v>0.10233239592514165</v>
      </c>
      <c r="EU49" s="72" cm="1">
        <f t="array" ref="EU49">PRODUCT(1+EI45:EU45)-1</f>
        <v>0.10222095064452619</v>
      </c>
      <c r="EV49" s="72" cm="1">
        <f t="array" ref="EV49">PRODUCT(1+EJ45:EV45)-1</f>
        <v>0.10208186676792486</v>
      </c>
      <c r="EW49" s="72" cm="1">
        <f t="array" ref="EW49">PRODUCT(1+EK45:EW45)-1</f>
        <v>0.10191523705833405</v>
      </c>
      <c r="EX49" s="72" cm="1">
        <f t="array" ref="EX49">PRODUCT(1+EL45:EX45)-1</f>
        <v>0.10172115607819232</v>
      </c>
      <c r="EY49" s="72" cm="1">
        <f t="array" ref="EY49">PRODUCT(1+EM45:EY45)-1</f>
        <v>0.10149972016794928</v>
      </c>
      <c r="EZ49" s="72" cm="1">
        <f t="array" ref="EZ49">PRODUCT(1+EN45:EZ45)-1</f>
        <v>0.1012510274245455</v>
      </c>
      <c r="FA49" s="72" cm="1">
        <f t="array" ref="FA49">PRODUCT(1+EO45:FA45)-1</f>
        <v>0.10097517767980069</v>
      </c>
      <c r="FB49" s="72" cm="1">
        <f t="array" ref="FB49">PRODUCT(1+EP45:FB45)-1</f>
        <v>0.10067227247872035</v>
      </c>
      <c r="FC49" s="72" cm="1">
        <f t="array" ref="FC49">PRODUCT(1+EQ45:FC45)-1</f>
        <v>0.10034241505772123</v>
      </c>
      <c r="FD49"/>
      <c r="FE49" s="72" cm="1">
        <f t="array" ref="FE49">PRODUCT(1+ES45:FE45)-1</f>
        <v>9.9919652980328344E-2</v>
      </c>
      <c r="FF49" s="72" cm="1">
        <f t="array" ref="FF49">PRODUCT(1+ET45:FF45)-1</f>
        <v>9.9405630749759055E-2</v>
      </c>
      <c r="FG49" s="72" cm="1">
        <f t="array" ref="FG49">PRODUCT(1+EU45:FG45)-1</f>
        <v>9.8801993545519773E-2</v>
      </c>
      <c r="FH49" s="72" cm="1">
        <f t="array" ref="FH49">PRODUCT(1+EV45:FH45)-1</f>
        <v>9.8110386150339624E-2</v>
      </c>
      <c r="FI49" s="72" cm="1">
        <f t="array" ref="FI49">PRODUCT(1+EW45:FI45)-1</f>
        <v>9.733245191537776E-2</v>
      </c>
      <c r="FJ49" s="72" cm="1">
        <f t="array" ref="FJ49">PRODUCT(1+EX45:FJ45)-1</f>
        <v>9.6469831763331904E-2</v>
      </c>
      <c r="FK49" s="72" cm="1">
        <f t="array" ref="FK49">PRODUCT(1+EY45:FK45)-1</f>
        <v>9.5524163229032233E-2</v>
      </c>
      <c r="FL49" s="72" cm="1">
        <f t="array" ref="FL49">PRODUCT(1+EZ45:FL45)-1</f>
        <v>9.4497079537066764E-2</v>
      </c>
      <c r="FM49" s="72" cm="1">
        <f t="array" ref="FM49">PRODUCT(1+FA45:FM45)-1</f>
        <v>9.3390208715975254E-2</v>
      </c>
      <c r="FN49" s="72" cm="1">
        <f t="array" ref="FN49">PRODUCT(1+FB45:FN45)-1</f>
        <v>9.2205172748476283E-2</v>
      </c>
      <c r="FO49" s="72" cm="1">
        <f t="array" ref="FO49">PRODUCT(1+FC45:FO45)-1</f>
        <v>9.0943586757206596E-2</v>
      </c>
      <c r="FP49" s="72" cm="1">
        <f t="array" ref="FP49">PRODUCT(1+FD45:FP45)-1</f>
        <v>8.9607058225410263E-2</v>
      </c>
      <c r="FQ49"/>
      <c r="FR49" s="72" cm="1">
        <f t="array" ref="FR49">PRODUCT(1+FF45:FR45)-1</f>
        <v>8.8374114361663203E-2</v>
      </c>
      <c r="FS49" s="72" cm="1">
        <f t="array" ref="FS49">PRODUCT(1+FG45:FS45)-1</f>
        <v>8.7242846534913987E-2</v>
      </c>
      <c r="FT49" s="72" cm="1">
        <f t="array" ref="FT49">PRODUCT(1+FH45:FT45)-1</f>
        <v>8.6211400724508946E-2</v>
      </c>
      <c r="FU49" s="72" cm="1">
        <f t="array" ref="FU49">PRODUCT(1+FI45:FU45)-1</f>
        <v>8.5277975667107375E-2</v>
      </c>
      <c r="FV49" s="72" cm="1">
        <f t="array" ref="FV49">PRODUCT(1+FJ45:FV45)-1</f>
        <v>8.4440821073826111E-2</v>
      </c>
      <c r="FW49" s="72" cm="1">
        <f t="array" ref="FW49">PRODUCT(1+FK45:FW45)-1</f>
        <v>8.3698235914672958E-2</v>
      </c>
      <c r="FX49" s="72" cm="1">
        <f t="array" ref="FX49">PRODUCT(1+FL45:FX45)-1</f>
        <v>8.3048566767438992E-2</v>
      </c>
      <c r="FY49" s="72" cm="1">
        <f t="array" ref="FY49">PRODUCT(1+FM45:FY45)-1</f>
        <v>8.2490206228375218E-2</v>
      </c>
      <c r="FZ49" s="72" cm="1">
        <f t="array" ref="FZ49">PRODUCT(1+FN45:FZ45)-1</f>
        <v>8.2021591382077652E-2</v>
      </c>
      <c r="GA49" s="72" cm="1">
        <f t="array" ref="GA49">PRODUCT(1+FO45:GA45)-1</f>
        <v>8.1641202328143869E-2</v>
      </c>
      <c r="GB49" s="72" cm="1">
        <f t="array" ref="GB49">PRODUCT(1+FP45:GB45)-1</f>
        <v>8.1347560762255133E-2</v>
      </c>
      <c r="GC49" s="72" cm="1">
        <f t="array" ref="GC49">PRODUCT(1+FQ45:GC45)-1</f>
        <v>8.1139228609454328E-2</v>
      </c>
      <c r="GD49"/>
      <c r="GE49" s="72" cm="1">
        <f t="array" ref="GE49">PRODUCT(1+FS45:GE45)-1</f>
        <v>8.0948519943459418E-2</v>
      </c>
      <c r="GF49" s="72" cm="1">
        <f t="array" ref="GF49">PRODUCT(1+FT45:GF45)-1</f>
        <v>8.0775383846435789E-2</v>
      </c>
      <c r="GG49" s="72" cm="1">
        <f t="array" ref="GG49">PRODUCT(1+FU45:GG45)-1</f>
        <v>8.0619770375950361E-2</v>
      </c>
      <c r="GH49" s="72" cm="1">
        <f t="array" ref="GH49">PRODUCT(1+FV45:GH45)-1</f>
        <v>8.0481630557321049E-2</v>
      </c>
      <c r="GI49" s="72" cm="1">
        <f t="array" ref="GI49">PRODUCT(1+FW45:GI45)-1</f>
        <v>8.0360916376071012E-2</v>
      </c>
      <c r="GJ49" s="72" cm="1">
        <f t="array" ref="GJ49">PRODUCT(1+FX45:GJ45)-1</f>
        <v>8.0257580770504156E-2</v>
      </c>
      <c r="GK49" s="72" cm="1">
        <f t="array" ref="GK49">PRODUCT(1+FY45:GK45)-1</f>
        <v>8.0171577624382762E-2</v>
      </c>
      <c r="GL49" s="72" cm="1">
        <f t="array" ref="GL49">PRODUCT(1+FZ45:GL45)-1</f>
        <v>8.0102861759719923E-2</v>
      </c>
      <c r="GM49" s="72" cm="1">
        <f t="array" ref="GM49">PRODUCT(1+GA45:GM45)-1</f>
        <v>8.0051388929680112E-2</v>
      </c>
      <c r="GN49" s="72" cm="1">
        <f t="array" ref="GN49">PRODUCT(1+GB45:GN45)-1</f>
        <v>8.0017115811579442E-2</v>
      </c>
      <c r="GO49" s="72" cm="1">
        <f t="array" ref="GO49">PRODUCT(1+GC45:GO45)-1</f>
        <v>7.9999999999999627E-2</v>
      </c>
      <c r="GP49" s="72" cm="1">
        <f t="array" ref="GP49">PRODUCT(1+GD45:GP45)-1</f>
        <v>7.9999999999999627E-2</v>
      </c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</row>
    <row r="50" spans="2:214" ht="4.5" customHeight="1">
      <c r="B50" s="46"/>
      <c r="C50" s="49"/>
      <c r="D50" s="63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63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63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63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63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63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63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63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63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3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63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</row>
    <row r="51" spans="2:214" ht="12.5" customHeight="1">
      <c r="B51" s="46"/>
      <c r="C51" s="57" t="s">
        <v>49</v>
      </c>
      <c r="D51" s="63"/>
      <c r="E51" s="22">
        <v>5.0900000000000001E-2</v>
      </c>
      <c r="F51" s="22">
        <v>5.0900000000000001E-2</v>
      </c>
      <c r="G51" s="22">
        <v>5.0900000000000001E-2</v>
      </c>
      <c r="H51" s="22">
        <v>4.9400000000000006E-2</v>
      </c>
      <c r="I51" s="22">
        <v>4.9400000000000006E-2</v>
      </c>
      <c r="J51" s="22">
        <v>4.9400000000000006E-2</v>
      </c>
      <c r="K51" s="22">
        <v>4.9100000000000005E-2</v>
      </c>
      <c r="L51" s="22">
        <v>4.9100000000000005E-2</v>
      </c>
      <c r="M51" s="22">
        <v>4.9100000000000005E-2</v>
      </c>
      <c r="N51" s="22">
        <v>4.5499999999999999E-2</v>
      </c>
      <c r="O51" s="22">
        <v>4.5499999999999999E-2</v>
      </c>
      <c r="P51" s="22">
        <v>4.5499999999999999E-2</v>
      </c>
      <c r="Q51" s="63"/>
      <c r="R51" s="22">
        <v>4.3899999999999995E-2</v>
      </c>
      <c r="S51" s="22">
        <v>4.3899999999999995E-2</v>
      </c>
      <c r="T51" s="22">
        <v>4.3899999999999995E-2</v>
      </c>
      <c r="U51" s="22">
        <v>4.6100000000000002E-2</v>
      </c>
      <c r="V51" s="22">
        <v>4.6100000000000002E-2</v>
      </c>
      <c r="W51" s="22">
        <v>4.6100000000000002E-2</v>
      </c>
      <c r="X51" s="22">
        <v>4.8799999999999996E-2</v>
      </c>
      <c r="Y51" s="22">
        <v>4.8799999999999996E-2</v>
      </c>
      <c r="Z51" s="22">
        <v>4.8799999999999996E-2</v>
      </c>
      <c r="AA51" s="22">
        <v>5.3200000000000004E-2</v>
      </c>
      <c r="AB51" s="22">
        <v>5.3200000000000004E-2</v>
      </c>
      <c r="AC51" s="22">
        <v>5.3200000000000004E-2</v>
      </c>
      <c r="AD51" s="63"/>
      <c r="AE51" s="22">
        <v>6.08E-2</v>
      </c>
      <c r="AF51" s="22">
        <v>6.08E-2</v>
      </c>
      <c r="AG51" s="22">
        <v>6.08E-2</v>
      </c>
      <c r="AH51" s="22">
        <v>6.8199999999999997E-2</v>
      </c>
      <c r="AI51" s="22">
        <v>6.8199999999999997E-2</v>
      </c>
      <c r="AJ51" s="22">
        <v>6.8199999999999997E-2</v>
      </c>
      <c r="AK51" s="22">
        <v>7.0099999999999996E-2</v>
      </c>
      <c r="AL51" s="22">
        <v>7.0099999999999996E-2</v>
      </c>
      <c r="AM51" s="22">
        <v>7.0099999999999996E-2</v>
      </c>
      <c r="AN51" s="22">
        <v>7.2000000000000008E-2</v>
      </c>
      <c r="AO51" s="22">
        <v>7.2000000000000008E-2</v>
      </c>
      <c r="AP51" s="22">
        <v>7.2000000000000008E-2</v>
      </c>
      <c r="AQ51" s="63"/>
      <c r="AR51" s="22">
        <v>7.3700000000000002E-2</v>
      </c>
      <c r="AS51" s="22">
        <v>7.3700000000000002E-2</v>
      </c>
      <c r="AT51" s="22">
        <v>7.3700000000000002E-2</v>
      </c>
      <c r="AU51" s="22">
        <v>7.2800000000000004E-2</v>
      </c>
      <c r="AV51" s="22">
        <v>7.2800000000000004E-2</v>
      </c>
      <c r="AW51" s="22">
        <v>7.2800000000000004E-2</v>
      </c>
      <c r="AX51" s="22">
        <v>7.0000000000000007E-2</v>
      </c>
      <c r="AY51" s="22">
        <v>7.0000000000000007E-2</v>
      </c>
      <c r="AZ51" s="22">
        <v>7.0000000000000007E-2</v>
      </c>
      <c r="BA51" s="22">
        <v>6.5500000000000003E-2</v>
      </c>
      <c r="BB51" s="22">
        <v>6.5500000000000003E-2</v>
      </c>
      <c r="BC51" s="22">
        <v>6.5500000000000003E-2</v>
      </c>
      <c r="BD51" s="63"/>
      <c r="BE51" s="22">
        <v>6.5299999999999997E-2</v>
      </c>
      <c r="BF51" s="22">
        <v>6.5299999999999997E-2</v>
      </c>
      <c r="BG51" s="22">
        <v>6.5299999999999997E-2</v>
      </c>
      <c r="BH51" s="22">
        <v>6.6699999999999995E-2</v>
      </c>
      <c r="BI51" s="22">
        <v>6.6699999999999995E-2</v>
      </c>
      <c r="BJ51" s="22">
        <v>6.6699999999999995E-2</v>
      </c>
      <c r="BK51" s="22">
        <v>6.9099999999999995E-2</v>
      </c>
      <c r="BL51" s="22">
        <v>6.9099999999999995E-2</v>
      </c>
      <c r="BM51" s="22">
        <v>6.9099999999999995E-2</v>
      </c>
      <c r="BN51" s="22">
        <v>7.4299999999999991E-2</v>
      </c>
      <c r="BO51" s="22">
        <v>7.4299999999999991E-2</v>
      </c>
      <c r="BP51" s="22">
        <v>7.4299999999999991E-2</v>
      </c>
      <c r="BQ51" s="63"/>
      <c r="BR51" s="22">
        <v>7.9699999999999993E-2</v>
      </c>
      <c r="BS51" s="22">
        <v>7.9699999999999993E-2</v>
      </c>
      <c r="BT51" s="22">
        <v>7.9699999999999993E-2</v>
      </c>
      <c r="BU51" s="22">
        <v>8.6500000000000007E-2</v>
      </c>
      <c r="BV51" s="22">
        <v>8.6500000000000007E-2</v>
      </c>
      <c r="BW51" s="22">
        <v>8.6500000000000007E-2</v>
      </c>
      <c r="BX51" s="22">
        <v>8.9600000000000013E-2</v>
      </c>
      <c r="BY51" s="22">
        <v>8.9600000000000013E-2</v>
      </c>
      <c r="BZ51" s="22">
        <v>8.9600000000000013E-2</v>
      </c>
      <c r="CA51" s="22">
        <v>9.0700000000000003E-2</v>
      </c>
      <c r="CB51" s="22">
        <v>9.0700000000000003E-2</v>
      </c>
      <c r="CC51" s="22">
        <v>9.0700000000000003E-2</v>
      </c>
      <c r="CD51" s="63"/>
      <c r="CE51" s="22">
        <v>9.1899999999999996E-2</v>
      </c>
      <c r="CF51" s="22">
        <v>9.1899999999999996E-2</v>
      </c>
      <c r="CG51" s="22">
        <v>9.1899999999999996E-2</v>
      </c>
      <c r="CH51" s="22">
        <v>9.1300000000000006E-2</v>
      </c>
      <c r="CI51" s="22">
        <v>9.1300000000000006E-2</v>
      </c>
      <c r="CJ51" s="22">
        <v>9.1300000000000006E-2</v>
      </c>
      <c r="CK51" s="22">
        <v>9.1400000000000009E-2</v>
      </c>
      <c r="CL51" s="22">
        <v>9.1400000000000009E-2</v>
      </c>
      <c r="CM51" s="22">
        <v>9.1400000000000009E-2</v>
      </c>
      <c r="CN51" s="41">
        <v>9.1964731403727365E-2</v>
      </c>
      <c r="CO51" s="41">
        <v>9.1964731403727365E-2</v>
      </c>
      <c r="CP51" s="41">
        <v>9.1964731403727365E-2</v>
      </c>
      <c r="CQ51" s="63"/>
      <c r="CR51" s="41">
        <f>CP51*(1+(DC51/CP51)^(1/12)-1)</f>
        <v>9.1622171713206635E-2</v>
      </c>
      <c r="CS51" s="41">
        <f>CR51*(1+(DC51/CP51)^(1/12)-1)</f>
        <v>9.1280888024254964E-2</v>
      </c>
      <c r="CT51" s="41">
        <f>CS51*(1+(DC51/CP51)^(1/12)-1)</f>
        <v>9.0940875583890468E-2</v>
      </c>
      <c r="CU51" s="41">
        <f>CT51*(1+(DC51/CP51)^(1/12)-1)</f>
        <v>9.0602129656835659E-2</v>
      </c>
      <c r="CV51" s="41">
        <f>CU51*(1+(DC51/CP51)^(1/12)-1)</f>
        <v>9.0264645525451492E-2</v>
      </c>
      <c r="CW51" s="41">
        <f>CV51*(1+(DC51/CP51)^(1/12)-1)</f>
        <v>8.9928418489671674E-2</v>
      </c>
      <c r="CX51" s="41">
        <f>CW51*(1+(DC51/CP51)^(1/12)-1)</f>
        <v>8.9593443866937197E-2</v>
      </c>
      <c r="CY51" s="41">
        <f>CX51*(1+(DC51/CP51)^(1/12)-1)</f>
        <v>8.925971699213113E-2</v>
      </c>
      <c r="CZ51" s="41">
        <f>CY51*(1+(DC51/CP51)^(1/12)-1)</f>
        <v>8.8927233217513668E-2</v>
      </c>
      <c r="DA51" s="41">
        <f>CZ51*(1+(DC51/CP51)^(1/12)-1)</f>
        <v>8.8595987912657354E-2</v>
      </c>
      <c r="DB51" s="41">
        <f>DA51*(1+(DC51/CP51)^(1/12)-1)</f>
        <v>8.8265976464382639E-2</v>
      </c>
      <c r="DC51" s="41">
        <v>8.7937194276693595E-2</v>
      </c>
      <c r="DD51" s="63"/>
      <c r="DE51" s="41">
        <f>DC51*(1+(DP51/DC51)^(1/12)-1)</f>
        <v>8.7309300225035594E-2</v>
      </c>
      <c r="DF51" s="41">
        <f>DE51*(1+(DP51/DC51)^(1/12)-1)</f>
        <v>8.6685889497451665E-2</v>
      </c>
      <c r="DG51" s="41">
        <f>DF51*(1+(DP51/DC51)^(1/12)-1)</f>
        <v>8.6066930081861587E-2</v>
      </c>
      <c r="DH51" s="41">
        <f>DG51*(1+(DP51/DC51)^(1/12)-1)</f>
        <v>8.5452390194759587E-2</v>
      </c>
      <c r="DI51" s="41">
        <f>DH51*(1+(DP51/DC51)^(1/12)-1)</f>
        <v>8.4842238279582219E-2</v>
      </c>
      <c r="DJ51" s="41">
        <f>DI51*(1+(DP51/DC51)^(1/12)-1)</f>
        <v>8.4236443005088008E-2</v>
      </c>
      <c r="DK51" s="41">
        <f>DJ51*(1+(DP51/DC51)^(1/12)-1)</f>
        <v>8.3634973263748524E-2</v>
      </c>
      <c r="DL51" s="41">
        <f>DK51*(1+(DP51/DC51)^(1/12)-1)</f>
        <v>8.3037798170151042E-2</v>
      </c>
      <c r="DM51" s="41">
        <f>DL51*(1+(DP51/DC51)^(1/12)-1)</f>
        <v>8.2444887059412608E-2</v>
      </c>
      <c r="DN51" s="41">
        <f>DM51*(1+(DP51/DC51)^(1/12)-1)</f>
        <v>8.1856209485605347E-2</v>
      </c>
      <c r="DO51" s="41">
        <f>DN51*(1+(DP51/DC51)^(1/12)-1)</f>
        <v>8.1271735220193111E-2</v>
      </c>
      <c r="DP51" s="41">
        <v>8.0691434250479255E-2</v>
      </c>
      <c r="DQ51" s="63"/>
      <c r="DR51" s="41">
        <f>DP51*(1+(EC51/DP51)^(1/12)-1)</f>
        <v>8.0332392480032336E-2</v>
      </c>
      <c r="DS51" s="41">
        <f>DR51*(1+(EC51/DP51)^(1/12)-1)</f>
        <v>7.9974948289230921E-2</v>
      </c>
      <c r="DT51" s="41">
        <f>DS51*(1+(EC51/DP51)^(1/12)-1)</f>
        <v>7.9619094569540763E-2</v>
      </c>
      <c r="DU51" s="41">
        <f>DT51*(1+(EC51/DP51)^(1/12)-1)</f>
        <v>7.9264824244057494E-2</v>
      </c>
      <c r="DV51" s="41">
        <f>DU51*(1+(EC51/DP51)^(1/12)-1)</f>
        <v>7.891213026736589E-2</v>
      </c>
      <c r="DW51" s="41">
        <f>DV51*(1+(EC51/DP51)^(1/12)-1)</f>
        <v>7.8561005625399763E-2</v>
      </c>
      <c r="DX51" s="41">
        <f>DW51*(1+(EC51/DP51)^(1/12)-1)</f>
        <v>7.8211443335302444E-2</v>
      </c>
      <c r="DY51" s="41">
        <f>DX51*(1+(EC51/DP51)^(1/12)-1)</f>
        <v>7.7863436445287981E-2</v>
      </c>
      <c r="DZ51" s="41">
        <f>DY51*(1+(EC51/DP51)^(1/12)-1)</f>
        <v>7.7516978034502804E-2</v>
      </c>
      <c r="EA51" s="41">
        <f>DZ51*(1+(EC51/DP51)^(1/12)-1)</f>
        <v>7.7172061212888152E-2</v>
      </c>
      <c r="EB51" s="41">
        <f>EA51*(1+(EC51/DP51)^(1/12)-1)</f>
        <v>7.682867912104302E-2</v>
      </c>
      <c r="EC51" s="41">
        <v>7.6486824930087779E-2</v>
      </c>
      <c r="ED51" s="63"/>
      <c r="EE51" s="41">
        <f>EC51*(1+(EP51/EC51)^(1/12)-1)</f>
        <v>7.5950195157899414E-2</v>
      </c>
      <c r="EF51" s="41">
        <f>EE51*(1+(EP51/EC51)^(1/12)-1)</f>
        <v>7.541733036762345E-2</v>
      </c>
      <c r="EG51" s="41">
        <f>EF51*(1+(EP51/EC51)^(1/12)-1)</f>
        <v>7.4888204144234985E-2</v>
      </c>
      <c r="EH51" s="41">
        <f>EG51*(1+(EP51/EC51)^(1/12)-1)</f>
        <v>7.4362790258036299E-2</v>
      </c>
      <c r="EI51" s="41">
        <f>EH51*(1+(EP51/EC51)^(1/12)-1)</f>
        <v>7.3841062663356619E-2</v>
      </c>
      <c r="EJ51" s="41">
        <f>EI51*(1+(EP51/EC51)^(1/12)-1)</f>
        <v>7.3322995497260984E-2</v>
      </c>
      <c r="EK51" s="41">
        <f>EJ51*(1+(EP51/EC51)^(1/12)-1)</f>
        <v>7.280856307826819E-2</v>
      </c>
      <c r="EL51" s="41">
        <f>EK51*(1+(EP51/EC51)^(1/12)-1)</f>
        <v>7.2297739905077693E-2</v>
      </c>
      <c r="EM51" s="41">
        <f>EL51*(1+(EP51/EC51)^(1/12)-1)</f>
        <v>7.1790500655305498E-2</v>
      </c>
      <c r="EN51" s="41">
        <f>EM51*(1+(EP51/EC51)^(1/12)-1)</f>
        <v>7.1286820184228827E-2</v>
      </c>
      <c r="EO51" s="41">
        <f>EN51*(1+(EP51/EC51)^(1/12)-1)</f>
        <v>7.078667352353972E-2</v>
      </c>
      <c r="EP51" s="41">
        <v>7.0290035880107238E-2</v>
      </c>
      <c r="ER51" s="41">
        <f>EP51*(1+($FC51/$EP51)^(1/12)-1)</f>
        <v>6.969227971939182E-2</v>
      </c>
      <c r="ES51" s="41">
        <f>ER51*(1+($FC51/$EP51)^(1/12)-1)</f>
        <v>6.9099606959519763E-2</v>
      </c>
      <c r="ET51" s="41">
        <f t="shared" ref="ET51:FB51" si="132">ES51*(1+($FC51/$EP51)^(1/12)-1)</f>
        <v>6.8511974370549109E-2</v>
      </c>
      <c r="EU51" s="41">
        <f t="shared" si="132"/>
        <v>6.7929339090171292E-2</v>
      </c>
      <c r="EV51" s="41">
        <f t="shared" si="132"/>
        <v>6.7351658620584731E-2</v>
      </c>
      <c r="EW51" s="41">
        <f t="shared" si="132"/>
        <v>6.6778890825394996E-2</v>
      </c>
      <c r="EX51" s="41">
        <f t="shared" si="132"/>
        <v>6.6210993926541381E-2</v>
      </c>
      <c r="EY51" s="41">
        <f t="shared" si="132"/>
        <v>6.5647926501249565E-2</v>
      </c>
      <c r="EZ51" s="41">
        <f t="shared" si="132"/>
        <v>6.5089647479010221E-2</v>
      </c>
      <c r="FA51" s="41">
        <f t="shared" si="132"/>
        <v>6.4536116138583288E-2</v>
      </c>
      <c r="FB51" s="41">
        <f t="shared" si="132"/>
        <v>6.3987292105027752E-2</v>
      </c>
      <c r="FC51" s="41">
        <v>6.3443135346756635E-2</v>
      </c>
      <c r="FE51" s="41">
        <f>FC51*(1+($FP51/$FC51)^(1/12)-1)</f>
        <v>6.3160430292383038E-2</v>
      </c>
      <c r="FF51" s="41">
        <f t="shared" ref="FF51:FO51" si="133">FE51*(1+($FP51/$FC51)^(1/12)-1)</f>
        <v>6.2878984982619027E-2</v>
      </c>
      <c r="FG51" s="41">
        <f t="shared" si="133"/>
        <v>6.2598793803994121E-2</v>
      </c>
      <c r="FH51" s="41">
        <f t="shared" si="133"/>
        <v>6.2319851168051645E-2</v>
      </c>
      <c r="FI51" s="41">
        <f t="shared" si="133"/>
        <v>6.2042151511237334E-2</v>
      </c>
      <c r="FJ51" s="41">
        <f t="shared" si="133"/>
        <v>6.1765689294788324E-2</v>
      </c>
      <c r="FK51" s="41">
        <f t="shared" si="133"/>
        <v>6.1490459004622688E-2</v>
      </c>
      <c r="FL51" s="41">
        <f t="shared" si="133"/>
        <v>6.1216455151229469E-2</v>
      </c>
      <c r="FM51" s="41">
        <f t="shared" si="133"/>
        <v>6.0943672269559171E-2</v>
      </c>
      <c r="FN51" s="41">
        <f t="shared" si="133"/>
        <v>6.0672104918914782E-2</v>
      </c>
      <c r="FO51" s="41">
        <f t="shared" si="133"/>
        <v>6.0401747682843239E-2</v>
      </c>
      <c r="FP51" s="41">
        <v>6.0132595169027497E-2</v>
      </c>
      <c r="FR51" s="41">
        <f>FP51*(1+($GC51/$FP51)^(1/12)-1)</f>
        <v>6.0113790515488048E-2</v>
      </c>
      <c r="FS51" s="41">
        <f t="shared" ref="FS51:GB51" si="134">FR51*(1+($GC51/$FP51)^(1/12)-1)</f>
        <v>6.009499174253622E-2</v>
      </c>
      <c r="FT51" s="41">
        <f t="shared" si="134"/>
        <v>6.0076198848333033E-2</v>
      </c>
      <c r="FU51" s="41">
        <f t="shared" si="134"/>
        <v>6.0057411831040089E-2</v>
      </c>
      <c r="FV51" s="41">
        <f t="shared" si="134"/>
        <v>6.0038630688819566E-2</v>
      </c>
      <c r="FW51" s="41">
        <f t="shared" si="134"/>
        <v>6.0019855419834206E-2</v>
      </c>
      <c r="FX51" s="41">
        <f t="shared" si="134"/>
        <v>6.0001086022247331E-2</v>
      </c>
      <c r="FY51" s="41">
        <f t="shared" si="134"/>
        <v>5.9982322494222848E-2</v>
      </c>
      <c r="FZ51" s="41">
        <f t="shared" si="134"/>
        <v>5.9963564833925218E-2</v>
      </c>
      <c r="GA51" s="41">
        <f t="shared" si="134"/>
        <v>5.9944813039519491E-2</v>
      </c>
      <c r="GB51" s="41">
        <f t="shared" si="134"/>
        <v>5.992606710917129E-2</v>
      </c>
      <c r="GC51" s="41">
        <v>5.9907327041046871E-2</v>
      </c>
      <c r="GE51" s="41">
        <f>GC51*(1+($GP51/$GC51)^(1/12)-1)</f>
        <v>5.9913327483614762E-2</v>
      </c>
      <c r="GF51" s="41">
        <f t="shared" ref="GF51:GO51" si="135">GE51*(1+($GP51/$GC51)^(1/12)-1)</f>
        <v>5.9919328527199472E-2</v>
      </c>
      <c r="GG51" s="41">
        <f t="shared" si="135"/>
        <v>5.9925330171861198E-2</v>
      </c>
      <c r="GH51" s="41">
        <f t="shared" si="135"/>
        <v>5.9931332417660146E-2</v>
      </c>
      <c r="GI51" s="41">
        <f t="shared" si="135"/>
        <v>5.9937335264656527E-2</v>
      </c>
      <c r="GJ51" s="41">
        <f t="shared" si="135"/>
        <v>5.9943338712910556E-2</v>
      </c>
      <c r="GK51" s="41">
        <f t="shared" si="135"/>
        <v>5.9949342762482455E-2</v>
      </c>
      <c r="GL51" s="41">
        <f t="shared" si="135"/>
        <v>5.9955347413432454E-2</v>
      </c>
      <c r="GM51" s="41">
        <f t="shared" si="135"/>
        <v>5.9961352665820797E-2</v>
      </c>
      <c r="GN51" s="41">
        <f t="shared" si="135"/>
        <v>5.9967358519707713E-2</v>
      </c>
      <c r="GO51" s="41">
        <f t="shared" si="135"/>
        <v>5.9973364975153459E-2</v>
      </c>
      <c r="GP51" s="41">
        <v>5.9979372032218377E-2</v>
      </c>
    </row>
    <row r="52" spans="2:214" ht="3" customHeight="1">
      <c r="B52" s="46"/>
      <c r="C52" s="48"/>
    </row>
    <row r="53" spans="2:214" ht="12.5" customHeight="1">
      <c r="B53" s="46"/>
      <c r="C53" s="49" t="s">
        <v>50</v>
      </c>
      <c r="D53" s="63"/>
      <c r="E53" s="28">
        <f t="shared" ref="E53:O53" si="136">(E51+1)^(E10/360)-1</f>
        <v>4.1458152037889828E-3</v>
      </c>
      <c r="F53" s="28">
        <f t="shared" si="136"/>
        <v>4.1458152037889828E-3</v>
      </c>
      <c r="G53" s="28">
        <f t="shared" si="136"/>
        <v>4.1458152037889828E-3</v>
      </c>
      <c r="H53" s="28">
        <f t="shared" si="136"/>
        <v>4.026298203094747E-3</v>
      </c>
      <c r="I53" s="28">
        <f t="shared" si="136"/>
        <v>4.026298203094747E-3</v>
      </c>
      <c r="J53" s="28">
        <f t="shared" si="136"/>
        <v>4.026298203094747E-3</v>
      </c>
      <c r="K53" s="28">
        <f t="shared" si="136"/>
        <v>4.002376012389508E-3</v>
      </c>
      <c r="L53" s="28">
        <f t="shared" si="136"/>
        <v>4.002376012389508E-3</v>
      </c>
      <c r="M53" s="28">
        <f t="shared" si="136"/>
        <v>4.002376012389508E-3</v>
      </c>
      <c r="N53" s="28">
        <f t="shared" si="136"/>
        <v>3.7148195588312394E-3</v>
      </c>
      <c r="O53" s="28">
        <f t="shared" si="136"/>
        <v>3.7148195588312394E-3</v>
      </c>
      <c r="P53" s="28">
        <f>(P51+1)^(P10/360)-1</f>
        <v>3.7148195588312394E-3</v>
      </c>
      <c r="Q53" s="63"/>
      <c r="R53" s="28">
        <f t="shared" ref="R53:AC53" si="137">(R51+1)^(R10/360)-1</f>
        <v>3.5867252456669441E-3</v>
      </c>
      <c r="S53" s="28">
        <f t="shared" si="137"/>
        <v>3.5867252456669441E-3</v>
      </c>
      <c r="T53" s="28">
        <f t="shared" si="137"/>
        <v>3.5867252456669441E-3</v>
      </c>
      <c r="U53" s="28">
        <f t="shared" si="137"/>
        <v>3.7628086026935126E-3</v>
      </c>
      <c r="V53" s="28">
        <f t="shared" si="137"/>
        <v>3.7628086026935126E-3</v>
      </c>
      <c r="W53" s="28">
        <f t="shared" si="137"/>
        <v>3.7628086026935126E-3</v>
      </c>
      <c r="X53" s="28">
        <f t="shared" si="137"/>
        <v>3.9784475501516425E-3</v>
      </c>
      <c r="Y53" s="28">
        <f t="shared" si="137"/>
        <v>3.9784475501516425E-3</v>
      </c>
      <c r="Z53" s="28">
        <f t="shared" si="137"/>
        <v>3.9784475501516425E-3</v>
      </c>
      <c r="AA53" s="28">
        <f t="shared" si="137"/>
        <v>4.3287712331259165E-3</v>
      </c>
      <c r="AB53" s="28">
        <f t="shared" si="137"/>
        <v>4.3287712331259165E-3</v>
      </c>
      <c r="AC53" s="28">
        <f t="shared" si="137"/>
        <v>4.3287712331259165E-3</v>
      </c>
      <c r="AD53" s="63"/>
      <c r="AE53" s="28">
        <f t="shared" ref="AE53:AP53" si="138">(AE51+1)^(AE10/360)-1</f>
        <v>4.9307279315307095E-3</v>
      </c>
      <c r="AF53" s="28">
        <f t="shared" si="138"/>
        <v>4.9307279315307095E-3</v>
      </c>
      <c r="AG53" s="28">
        <f t="shared" si="138"/>
        <v>4.9307279315307095E-3</v>
      </c>
      <c r="AH53" s="28">
        <f t="shared" si="138"/>
        <v>5.5130570181556315E-3</v>
      </c>
      <c r="AI53" s="28">
        <f t="shared" si="138"/>
        <v>5.5130570181556315E-3</v>
      </c>
      <c r="AJ53" s="28">
        <f t="shared" si="138"/>
        <v>5.5130570181556315E-3</v>
      </c>
      <c r="AK53" s="28">
        <f t="shared" si="138"/>
        <v>5.6619772493280429E-3</v>
      </c>
      <c r="AL53" s="28">
        <f t="shared" si="138"/>
        <v>5.6619772493280429E-3</v>
      </c>
      <c r="AM53" s="28">
        <f t="shared" si="138"/>
        <v>5.6619772493280429E-3</v>
      </c>
      <c r="AN53" s="28">
        <f t="shared" si="138"/>
        <v>5.8106552987937654E-3</v>
      </c>
      <c r="AO53" s="28">
        <f t="shared" si="138"/>
        <v>5.8106552987937654E-3</v>
      </c>
      <c r="AP53" s="28">
        <f t="shared" si="138"/>
        <v>5.8106552987937654E-3</v>
      </c>
      <c r="AQ53" s="63"/>
      <c r="AR53" s="28">
        <f t="shared" ref="AR53:BC53" si="139">(AR51+1)^(AR10/360)-1</f>
        <v>5.9434784154897002E-3</v>
      </c>
      <c r="AS53" s="28">
        <f t="shared" si="139"/>
        <v>5.9434784154897002E-3</v>
      </c>
      <c r="AT53" s="28">
        <f t="shared" si="139"/>
        <v>5.9434784154897002E-3</v>
      </c>
      <c r="AU53" s="28">
        <f t="shared" si="139"/>
        <v>5.8731843281445428E-3</v>
      </c>
      <c r="AV53" s="28">
        <f t="shared" si="139"/>
        <v>5.8731843281445428E-3</v>
      </c>
      <c r="AW53" s="28">
        <f t="shared" si="139"/>
        <v>5.8731843281445428E-3</v>
      </c>
      <c r="AX53" s="28">
        <f t="shared" si="139"/>
        <v>5.6541453874052738E-3</v>
      </c>
      <c r="AY53" s="28">
        <f t="shared" si="139"/>
        <v>5.6541453874052738E-3</v>
      </c>
      <c r="AZ53" s="28">
        <f t="shared" si="139"/>
        <v>5.6541453874052738E-3</v>
      </c>
      <c r="BA53" s="28">
        <f t="shared" si="139"/>
        <v>5.3010153037240659E-3</v>
      </c>
      <c r="BB53" s="28">
        <f t="shared" si="139"/>
        <v>5.3010153037240659E-3</v>
      </c>
      <c r="BC53" s="28">
        <f t="shared" si="139"/>
        <v>5.3010153037240659E-3</v>
      </c>
      <c r="BD53" s="63"/>
      <c r="BE53" s="28">
        <f t="shared" ref="BE53:BP53" si="140">(BE51+1)^(BE10/360)-1</f>
        <v>5.2852889230994293E-3</v>
      </c>
      <c r="BF53" s="28">
        <f t="shared" si="140"/>
        <v>5.2852889230994293E-3</v>
      </c>
      <c r="BG53" s="28">
        <f t="shared" si="140"/>
        <v>5.2852889230994293E-3</v>
      </c>
      <c r="BH53" s="28">
        <f t="shared" si="140"/>
        <v>5.395316801844352E-3</v>
      </c>
      <c r="BI53" s="28">
        <f t="shared" si="140"/>
        <v>5.395316801844352E-3</v>
      </c>
      <c r="BJ53" s="28">
        <f t="shared" si="140"/>
        <v>5.395316801844352E-3</v>
      </c>
      <c r="BK53" s="28">
        <f t="shared" si="140"/>
        <v>5.5836284214501042E-3</v>
      </c>
      <c r="BL53" s="28">
        <f t="shared" si="140"/>
        <v>5.5836284214501042E-3</v>
      </c>
      <c r="BM53" s="28">
        <f t="shared" si="140"/>
        <v>5.5836284214501042E-3</v>
      </c>
      <c r="BN53" s="28">
        <f t="shared" si="140"/>
        <v>5.9903111399197684E-3</v>
      </c>
      <c r="BO53" s="28">
        <f t="shared" si="140"/>
        <v>5.9903111399197684E-3</v>
      </c>
      <c r="BP53" s="28">
        <f t="shared" si="140"/>
        <v>5.9903111399197684E-3</v>
      </c>
      <c r="BQ53" s="63"/>
      <c r="BR53" s="28">
        <f t="shared" ref="BR53:CC53" si="141">(BR51+1)^(BR10/360)-1</f>
        <v>6.4107300593827521E-3</v>
      </c>
      <c r="BS53" s="28">
        <f t="shared" si="141"/>
        <v>6.4107300593827521E-3</v>
      </c>
      <c r="BT53" s="28">
        <f>(BT51+1)^(BT10/360)-1</f>
        <v>6.4107300593827521E-3</v>
      </c>
      <c r="BU53" s="28">
        <f t="shared" si="141"/>
        <v>6.9374131923856108E-3</v>
      </c>
      <c r="BV53" s="28">
        <f t="shared" si="141"/>
        <v>6.9374131923856108E-3</v>
      </c>
      <c r="BW53" s="28">
        <f t="shared" si="141"/>
        <v>6.9374131923856108E-3</v>
      </c>
      <c r="BX53" s="28">
        <f t="shared" si="141"/>
        <v>7.1765166870538799E-3</v>
      </c>
      <c r="BY53" s="28">
        <f t="shared" si="141"/>
        <v>7.1765166870538799E-3</v>
      </c>
      <c r="BZ53" s="28">
        <f t="shared" si="141"/>
        <v>7.1765166870538799E-3</v>
      </c>
      <c r="CA53" s="28">
        <f t="shared" si="141"/>
        <v>7.2612099894300286E-3</v>
      </c>
      <c r="CB53" s="28">
        <f t="shared" si="141"/>
        <v>7.2612099894300286E-3</v>
      </c>
      <c r="CC53" s="28">
        <f t="shared" si="141"/>
        <v>7.2612099894300286E-3</v>
      </c>
      <c r="CD53" s="63"/>
      <c r="CE53" s="28">
        <f t="shared" ref="CE53:CP53" si="142">(CE51+1)^(CE10/360)-1</f>
        <v>7.3535134314262063E-3</v>
      </c>
      <c r="CF53" s="28">
        <f t="shared" si="142"/>
        <v>7.3535134314262063E-3</v>
      </c>
      <c r="CG53" s="28">
        <f t="shared" si="142"/>
        <v>7.3535134314262063E-3</v>
      </c>
      <c r="CH53" s="28">
        <f t="shared" si="142"/>
        <v>7.307373340341039E-3</v>
      </c>
      <c r="CI53" s="28">
        <f t="shared" si="142"/>
        <v>7.307373340341039E-3</v>
      </c>
      <c r="CJ53" s="28">
        <f t="shared" si="142"/>
        <v>7.307373340341039E-3</v>
      </c>
      <c r="CK53" s="28">
        <f t="shared" si="142"/>
        <v>7.3150649701256842E-3</v>
      </c>
      <c r="CL53" s="28">
        <f t="shared" si="142"/>
        <v>7.3150649701256842E-3</v>
      </c>
      <c r="CM53" s="28">
        <f t="shared" si="142"/>
        <v>7.3150649701256842E-3</v>
      </c>
      <c r="CN53" s="28">
        <f t="shared" si="142"/>
        <v>7.3584898971630341E-3</v>
      </c>
      <c r="CO53" s="28">
        <f t="shared" si="142"/>
        <v>7.3584898971630341E-3</v>
      </c>
      <c r="CP53" s="28">
        <f t="shared" si="142"/>
        <v>7.3584898971630341E-3</v>
      </c>
      <c r="CQ53" s="63"/>
      <c r="CR53" s="28">
        <f t="shared" ref="CR53:DC53" si="143">(CR51+1)^(CR10/360)-1</f>
        <v>7.3321512840316405E-3</v>
      </c>
      <c r="CS53" s="28">
        <f t="shared" si="143"/>
        <v>7.3059032443836269E-3</v>
      </c>
      <c r="CT53" s="28">
        <f t="shared" si="143"/>
        <v>7.2797454923898552E-3</v>
      </c>
      <c r="CU53" s="28">
        <f t="shared" si="143"/>
        <v>7.2536777429481614E-3</v>
      </c>
      <c r="CV53" s="28">
        <f t="shared" si="143"/>
        <v>7.2276997116831332E-3</v>
      </c>
      <c r="CW53" s="28">
        <f t="shared" si="143"/>
        <v>7.2018111149450004E-3</v>
      </c>
      <c r="CX53" s="28">
        <f t="shared" si="143"/>
        <v>7.1760116698098564E-3</v>
      </c>
      <c r="CY53" s="28">
        <f t="shared" si="143"/>
        <v>7.1503010940776601E-3</v>
      </c>
      <c r="CZ53" s="28">
        <f t="shared" si="143"/>
        <v>7.12467910627268E-3</v>
      </c>
      <c r="DA53" s="28">
        <f t="shared" si="143"/>
        <v>7.0991454256426056E-3</v>
      </c>
      <c r="DB53" s="28">
        <f t="shared" si="143"/>
        <v>7.0736997721569939E-3</v>
      </c>
      <c r="DC53" s="28">
        <f t="shared" si="143"/>
        <v>7.0483418665079345E-3</v>
      </c>
      <c r="DD53" s="63"/>
      <c r="DE53" s="28">
        <f t="shared" ref="DE53:DP53" si="144">(DE51+1)^(DE10/360)-1</f>
        <v>6.9998949071365946E-3</v>
      </c>
      <c r="DF53" s="28">
        <f t="shared" si="144"/>
        <v>6.9517684933066981E-3</v>
      </c>
      <c r="DG53" s="28">
        <f t="shared" si="144"/>
        <v>6.9039606698451106E-3</v>
      </c>
      <c r="DH53" s="28">
        <f t="shared" si="144"/>
        <v>6.8564694913320068E-3</v>
      </c>
      <c r="DI53" s="28">
        <f t="shared" si="144"/>
        <v>6.8092930220808867E-3</v>
      </c>
      <c r="DJ53" s="28">
        <f t="shared" si="144"/>
        <v>6.7624293361190357E-3</v>
      </c>
      <c r="DK53" s="28">
        <f t="shared" si="144"/>
        <v>6.7158765171655421E-3</v>
      </c>
      <c r="DL53" s="28">
        <f t="shared" si="144"/>
        <v>6.6696326586106469E-3</v>
      </c>
      <c r="DM53" s="28">
        <f t="shared" si="144"/>
        <v>6.6236958634939835E-3</v>
      </c>
      <c r="DN53" s="28">
        <f t="shared" si="144"/>
        <v>6.5780642444832615E-3</v>
      </c>
      <c r="DO53" s="28">
        <f t="shared" si="144"/>
        <v>6.5327359238509519E-3</v>
      </c>
      <c r="DP53" s="28">
        <f t="shared" si="144"/>
        <v>6.4877090334525267E-3</v>
      </c>
      <c r="DQ53" s="63"/>
      <c r="DR53" s="28">
        <f t="shared" ref="DR53:EC53" si="145">(DR51+1)^(DR10/360)-1</f>
        <v>6.4598390546819484E-3</v>
      </c>
      <c r="DS53" s="28">
        <f t="shared" si="145"/>
        <v>6.4320846499505979E-3</v>
      </c>
      <c r="DT53" s="28">
        <f t="shared" si="145"/>
        <v>6.4044453745990548E-3</v>
      </c>
      <c r="DU53" s="28">
        <f t="shared" si="145"/>
        <v>6.3769207853943133E-3</v>
      </c>
      <c r="DV53" s="28">
        <f t="shared" si="145"/>
        <v>6.3495104405268954E-3</v>
      </c>
      <c r="DW53" s="28">
        <f t="shared" si="145"/>
        <v>6.3222138996088528E-3</v>
      </c>
      <c r="DX53" s="28">
        <f t="shared" si="145"/>
        <v>6.2950307236717684E-3</v>
      </c>
      <c r="DY53" s="28">
        <f t="shared" si="145"/>
        <v>6.2679604751640916E-3</v>
      </c>
      <c r="DZ53" s="28">
        <f t="shared" si="145"/>
        <v>6.241002717948696E-3</v>
      </c>
      <c r="EA53" s="28">
        <f t="shared" si="145"/>
        <v>6.214157017301547E-3</v>
      </c>
      <c r="EB53" s="28">
        <f t="shared" si="145"/>
        <v>6.1874229399081493E-3</v>
      </c>
      <c r="EC53" s="28">
        <f t="shared" si="145"/>
        <v>6.1608000538617702E-3</v>
      </c>
      <c r="ED53" s="63"/>
      <c r="EE53" s="28">
        <f t="shared" ref="EE53:EP53" si="146">(EE51+1)^(EE10/360)-1</f>
        <v>6.1189928194351761E-3</v>
      </c>
      <c r="EF53" s="28">
        <f t="shared" si="146"/>
        <v>6.0774599862538636E-3</v>
      </c>
      <c r="EG53" s="28">
        <f t="shared" si="146"/>
        <v>6.036199875922188E-3</v>
      </c>
      <c r="EH53" s="28">
        <f t="shared" si="146"/>
        <v>5.9952108187144582E-3</v>
      </c>
      <c r="EI53" s="28">
        <f t="shared" si="146"/>
        <v>5.954491153551178E-3</v>
      </c>
      <c r="EJ53" s="28">
        <f t="shared" si="146"/>
        <v>5.9140392279746212E-3</v>
      </c>
      <c r="EK53" s="28">
        <f t="shared" si="146"/>
        <v>5.8738533981244068E-3</v>
      </c>
      <c r="EL53" s="28">
        <f t="shared" si="146"/>
        <v>5.8339320287130736E-3</v>
      </c>
      <c r="EM53" s="28">
        <f t="shared" si="146"/>
        <v>5.7942734930012119E-3</v>
      </c>
      <c r="EN53" s="28">
        <f t="shared" si="146"/>
        <v>5.7548761727719278E-3</v>
      </c>
      <c r="EO53" s="28">
        <f t="shared" si="146"/>
        <v>5.7157384583061965E-3</v>
      </c>
      <c r="EP53" s="28">
        <f t="shared" si="146"/>
        <v>5.6768587483571054E-3</v>
      </c>
      <c r="ER53" s="28">
        <f t="shared" ref="ER53:ES53" si="147">(ER51+1)^(ER10/360)-1</f>
        <v>5.6300409501961468E-3</v>
      </c>
      <c r="ES53" s="28">
        <f t="shared" si="147"/>
        <v>5.5835976139844146E-3</v>
      </c>
      <c r="ET53" s="28">
        <f t="shared" ref="ET53:FC53" si="148">(ET51+1)^(ET10/360)-1</f>
        <v>5.5375259315966208E-3</v>
      </c>
      <c r="EU53" s="28">
        <f t="shared" si="148"/>
        <v>5.4918231130007822E-3</v>
      </c>
      <c r="EV53" s="28">
        <f t="shared" si="148"/>
        <v>5.4464863861900525E-3</v>
      </c>
      <c r="EW53" s="28">
        <f t="shared" si="148"/>
        <v>5.4015129971118903E-3</v>
      </c>
      <c r="EX53" s="28">
        <f t="shared" si="148"/>
        <v>5.3569002095970042E-3</v>
      </c>
      <c r="EY53" s="28">
        <f t="shared" si="148"/>
        <v>5.3126453052894096E-3</v>
      </c>
      <c r="EZ53" s="28">
        <f t="shared" si="148"/>
        <v>5.2687455835742636E-3</v>
      </c>
      <c r="FA53" s="28">
        <f t="shared" si="148"/>
        <v>5.2251983615063669E-3</v>
      </c>
      <c r="FB53" s="28">
        <f t="shared" si="148"/>
        <v>5.1820009737368888E-3</v>
      </c>
      <c r="FC53" s="28">
        <f t="shared" si="148"/>
        <v>5.1391507724409813E-3</v>
      </c>
      <c r="FE53" s="28">
        <f t="shared" ref="FE53:FP53" si="149">(FE51+1)^(FE10/360)-1</f>
        <v>5.116880928903722E-3</v>
      </c>
      <c r="FF53" s="28">
        <f t="shared" si="149"/>
        <v>5.0947049279286283E-3</v>
      </c>
      <c r="FG53" s="28">
        <f t="shared" si="149"/>
        <v>5.0726223965900097E-3</v>
      </c>
      <c r="FH53" s="28">
        <f t="shared" si="149"/>
        <v>5.0506329632555858E-3</v>
      </c>
      <c r="FI53" s="28">
        <f t="shared" si="149"/>
        <v>5.0287362575835992E-3</v>
      </c>
      <c r="FJ53" s="28">
        <f t="shared" si="149"/>
        <v>5.0069319105203736E-3</v>
      </c>
      <c r="FK53" s="28">
        <f t="shared" si="149"/>
        <v>4.9852195542965383E-3</v>
      </c>
      <c r="FL53" s="28">
        <f t="shared" si="149"/>
        <v>4.9635988224248084E-3</v>
      </c>
      <c r="FM53" s="28">
        <f t="shared" si="149"/>
        <v>4.942069349697098E-3</v>
      </c>
      <c r="FN53" s="28">
        <f t="shared" si="149"/>
        <v>4.9206307721807452E-3</v>
      </c>
      <c r="FO53" s="28">
        <f t="shared" si="149"/>
        <v>4.899282727216292E-3</v>
      </c>
      <c r="FP53" s="28">
        <f t="shared" si="149"/>
        <v>4.8780248534145976E-3</v>
      </c>
      <c r="FR53" s="28">
        <f t="shared" ref="FR53:GC53" si="150">(FR51+1)^(FR10/360)-1</f>
        <v>4.8765394624343816E-3</v>
      </c>
      <c r="FS53" s="28">
        <f t="shared" si="150"/>
        <v>4.8750545118241284E-3</v>
      </c>
      <c r="FT53" s="28">
        <f t="shared" si="150"/>
        <v>4.873570001459715E-3</v>
      </c>
      <c r="FU53" s="28">
        <f t="shared" si="150"/>
        <v>4.8720859312183507E-3</v>
      </c>
      <c r="FV53" s="28">
        <f t="shared" si="150"/>
        <v>4.8706023009763566E-3</v>
      </c>
      <c r="FW53" s="28">
        <f t="shared" si="150"/>
        <v>4.8691191106104981E-3</v>
      </c>
      <c r="FX53" s="28">
        <f t="shared" si="150"/>
        <v>4.8676363599973183E-3</v>
      </c>
      <c r="FY53" s="28">
        <f t="shared" si="150"/>
        <v>4.8661540490138044E-3</v>
      </c>
      <c r="FZ53" s="28">
        <f t="shared" si="150"/>
        <v>4.8646721775362778E-3</v>
      </c>
      <c r="GA53" s="28">
        <f t="shared" si="150"/>
        <v>4.8631907454419476E-3</v>
      </c>
      <c r="GB53" s="28">
        <f t="shared" si="150"/>
        <v>4.8617097526073572E-3</v>
      </c>
      <c r="GC53" s="28">
        <f t="shared" si="150"/>
        <v>4.8602291989094937E-3</v>
      </c>
      <c r="GE53" s="28">
        <f t="shared" ref="GE53:GP53" si="151">(GE51+1)^(GE10/360)-1</f>
        <v>4.8607032647620674E-3</v>
      </c>
      <c r="GF53" s="28">
        <f t="shared" si="151"/>
        <v>4.8611773756377374E-3</v>
      </c>
      <c r="GG53" s="28">
        <f t="shared" si="151"/>
        <v>4.8616515315400566E-3</v>
      </c>
      <c r="GH53" s="28">
        <f t="shared" si="151"/>
        <v>4.8621257324736877E-3</v>
      </c>
      <c r="GI53" s="28">
        <f t="shared" si="151"/>
        <v>4.8625999784421836E-3</v>
      </c>
      <c r="GJ53" s="28">
        <f t="shared" si="151"/>
        <v>4.8630742694497631E-3</v>
      </c>
      <c r="GK53" s="28">
        <f t="shared" si="151"/>
        <v>4.8635486055004229E-3</v>
      </c>
      <c r="GL53" s="28">
        <f t="shared" si="151"/>
        <v>4.8640229865983819E-3</v>
      </c>
      <c r="GM53" s="28">
        <f t="shared" si="151"/>
        <v>4.864497412747415E-3</v>
      </c>
      <c r="GN53" s="28">
        <f t="shared" si="151"/>
        <v>4.8649718839517408E-3</v>
      </c>
      <c r="GO53" s="28">
        <f t="shared" si="151"/>
        <v>4.8654464002153563E-3</v>
      </c>
      <c r="GP53" s="28">
        <f t="shared" si="151"/>
        <v>4.8659209615424803E-3</v>
      </c>
    </row>
    <row r="54" spans="2:214" ht="4.9000000000000004" customHeight="1">
      <c r="B54" s="46"/>
      <c r="C54" s="49"/>
      <c r="D54" s="63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63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63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63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63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63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63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63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63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63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63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</row>
    <row r="55" spans="2:214" s="15" customFormat="1" ht="12.5" customHeight="1">
      <c r="B55" s="47"/>
      <c r="C55" s="57" t="s">
        <v>51</v>
      </c>
      <c r="D55" s="63"/>
      <c r="E55" s="90"/>
      <c r="F55" s="90"/>
      <c r="G55" s="27">
        <v>1.4638199999999999E-2</v>
      </c>
      <c r="H55" s="27">
        <v>1.15662E-2</v>
      </c>
      <c r="I55" s="27">
        <v>9.0874000000000007E-3</v>
      </c>
      <c r="J55" s="27">
        <v>6.4646E-3</v>
      </c>
      <c r="K55" s="27">
        <v>3.9749E-3</v>
      </c>
      <c r="L55" s="27">
        <v>1.3843E-3</v>
      </c>
      <c r="M55" s="27">
        <v>7.1179999999999995E-4</v>
      </c>
      <c r="N55" s="27">
        <v>8.2350000000000001E-4</v>
      </c>
      <c r="O55" s="27">
        <v>8.8690000000000004E-4</v>
      </c>
      <c r="P55" s="22">
        <v>8.8739999999999999E-4</v>
      </c>
      <c r="Q55" s="63"/>
      <c r="R55" s="22">
        <v>8.3349999999999993E-4</v>
      </c>
      <c r="S55" s="22">
        <v>7.674E-4</v>
      </c>
      <c r="T55" s="27">
        <v>6.3619999999999996E-4</v>
      </c>
      <c r="U55" s="27">
        <v>5.0560000000000004E-4</v>
      </c>
      <c r="V55" s="27">
        <v>3.8890000000000002E-4</v>
      </c>
      <c r="W55" s="27">
        <v>2.8389999999999996E-4</v>
      </c>
      <c r="X55" s="27">
        <v>2.4830000000000002E-4</v>
      </c>
      <c r="Y55" s="27">
        <v>2.7060000000000002E-4</v>
      </c>
      <c r="Z55" s="27">
        <v>3.3340000000000003E-4</v>
      </c>
      <c r="AA55" s="27">
        <v>3.9390000000000003E-4</v>
      </c>
      <c r="AB55" s="27">
        <v>4.6510000000000003E-4</v>
      </c>
      <c r="AC55" s="22">
        <v>4.9560000000000001E-4</v>
      </c>
      <c r="AD55" s="63"/>
      <c r="AE55" s="22">
        <v>4.9340000000000007E-4</v>
      </c>
      <c r="AF55" s="22">
        <v>4.9279999999999994E-4</v>
      </c>
      <c r="AG55" s="22">
        <v>6.7509999999999998E-4</v>
      </c>
      <c r="AH55" s="22">
        <v>1.0619000000000002E-3</v>
      </c>
      <c r="AI55" s="22">
        <v>2.2033999999999999E-3</v>
      </c>
      <c r="AJ55" s="22">
        <v>3.9370999999999998E-3</v>
      </c>
      <c r="AK55" s="22">
        <v>6.3709999999999999E-3</v>
      </c>
      <c r="AL55" s="22">
        <v>1.0479099999999998E-2</v>
      </c>
      <c r="AM55" s="22">
        <v>1.4306900000000001E-2</v>
      </c>
      <c r="AN55" s="22">
        <v>1.90736E-2</v>
      </c>
      <c r="AO55" s="22">
        <v>2.4044300000000001E-2</v>
      </c>
      <c r="AP55" s="22">
        <v>2.89325E-2</v>
      </c>
      <c r="AQ55" s="63"/>
      <c r="AR55" s="22">
        <v>3.3640200000000002E-2</v>
      </c>
      <c r="AS55" s="22">
        <v>3.7203699999999999E-2</v>
      </c>
      <c r="AT55" s="22">
        <v>4.0914800000000001E-2</v>
      </c>
      <c r="AU55" s="22">
        <v>4.3737700000000004E-2</v>
      </c>
      <c r="AV55" s="22">
        <v>4.6182999999999995E-2</v>
      </c>
      <c r="AW55" s="22">
        <v>4.7834000000000002E-2</v>
      </c>
      <c r="AX55" s="22">
        <v>4.9223200000000002E-2</v>
      </c>
      <c r="AY55" s="22">
        <v>5.0561200000000001E-2</v>
      </c>
      <c r="AZ55" s="22">
        <v>5.1650799999999997E-2</v>
      </c>
      <c r="BA55" s="22">
        <v>5.2563600000000002E-2</v>
      </c>
      <c r="BB55" s="22">
        <v>5.3012400000000001E-2</v>
      </c>
      <c r="BC55" s="22">
        <v>5.3472499999999999E-2</v>
      </c>
      <c r="BD55" s="63"/>
      <c r="BE55" s="22">
        <v>5.3864599999999999E-2</v>
      </c>
      <c r="BF55" s="22">
        <v>5.3878199999999994E-2</v>
      </c>
      <c r="BG55" s="22">
        <v>5.3887499999999998E-2</v>
      </c>
      <c r="BH55" s="22">
        <v>5.3902200000000004E-2</v>
      </c>
      <c r="BI55" s="22">
        <v>5.3885699999999995E-2</v>
      </c>
      <c r="BJ55" s="22">
        <v>5.3872799999999998E-2</v>
      </c>
      <c r="BK55" s="22">
        <v>5.39047E-2</v>
      </c>
      <c r="BL55" s="22">
        <v>5.3950600000000001E-2</v>
      </c>
      <c r="BM55" s="22">
        <v>5.3669900000000006E-2</v>
      </c>
      <c r="BN55" s="22">
        <v>5.28391E-2</v>
      </c>
      <c r="BO55" s="22">
        <v>5.17431E-2</v>
      </c>
      <c r="BP55" s="22">
        <v>5.0278099999999999E-2</v>
      </c>
      <c r="BQ55" s="63"/>
      <c r="BR55" s="22">
        <v>4.8482500000000005E-2</v>
      </c>
      <c r="BS55" s="22">
        <v>4.6911800000000003E-2</v>
      </c>
      <c r="BT55" s="22">
        <v>4.5485499999999998E-2</v>
      </c>
      <c r="BU55" s="22">
        <v>4.4647199999999998E-2</v>
      </c>
      <c r="BV55" s="22">
        <v>4.4076199999999996E-2</v>
      </c>
      <c r="BW55" s="22">
        <v>4.3714599999999999E-2</v>
      </c>
      <c r="BX55" s="22">
        <v>4.3747000000000001E-2</v>
      </c>
      <c r="BY55" s="22">
        <v>4.3749900000000001E-2</v>
      </c>
      <c r="BZ55" s="22">
        <v>4.3699799999999997E-2</v>
      </c>
      <c r="CA55" s="22">
        <v>4.3441099999999996E-2</v>
      </c>
      <c r="CB55" s="22">
        <v>4.2956000000000001E-2</v>
      </c>
      <c r="CC55" s="22">
        <v>4.1999599999999998E-2</v>
      </c>
      <c r="CD55" s="63"/>
      <c r="CE55" s="22">
        <v>4.0884400000000001E-2</v>
      </c>
      <c r="CF55" s="22">
        <v>3.9802699999999996E-2</v>
      </c>
      <c r="CG55" s="22">
        <v>3.8631499999999999E-2</v>
      </c>
      <c r="CH55" s="22">
        <v>3.7694699999999998E-2</v>
      </c>
      <c r="CI55" s="22">
        <v>3.7026500000000004E-2</v>
      </c>
      <c r="CJ55" s="22">
        <v>3.6723199999999998E-2</v>
      </c>
      <c r="CK55" s="22">
        <v>3.6633399999999997E-2</v>
      </c>
      <c r="CL55" s="22">
        <v>3.6585300000000001E-2</v>
      </c>
      <c r="CM55" s="22">
        <v>3.6750999999999999E-2</v>
      </c>
      <c r="CN55" s="41">
        <v>3.73E-2</v>
      </c>
      <c r="CO55" s="41">
        <v>3.7699999999999997E-2</v>
      </c>
      <c r="CP55" s="41">
        <v>3.8100000000000002E-2</v>
      </c>
      <c r="CQ55" s="63"/>
      <c r="CR55" s="41">
        <f>($DC$55-$CP$55)/12+CP55</f>
        <v>3.8366666666666667E-2</v>
      </c>
      <c r="CS55" s="41">
        <f t="shared" ref="CS55:DB55" si="152">($DC$55-$CP$55)/12+CR55</f>
        <v>3.8633333333333332E-2</v>
      </c>
      <c r="CT55" s="41">
        <f t="shared" si="152"/>
        <v>3.8899999999999997E-2</v>
      </c>
      <c r="CU55" s="41">
        <f t="shared" si="152"/>
        <v>3.9166666666666662E-2</v>
      </c>
      <c r="CV55" s="41">
        <f t="shared" si="152"/>
        <v>3.9433333333333327E-2</v>
      </c>
      <c r="CW55" s="41">
        <f t="shared" si="152"/>
        <v>3.9699999999999992E-2</v>
      </c>
      <c r="CX55" s="41">
        <f t="shared" si="152"/>
        <v>3.9966666666666657E-2</v>
      </c>
      <c r="CY55" s="41">
        <f t="shared" si="152"/>
        <v>4.0233333333333322E-2</v>
      </c>
      <c r="CZ55" s="41">
        <f t="shared" si="152"/>
        <v>4.0499999999999987E-2</v>
      </c>
      <c r="DA55" s="41">
        <f t="shared" si="152"/>
        <v>4.0766666666666652E-2</v>
      </c>
      <c r="DB55" s="41">
        <f t="shared" si="152"/>
        <v>4.1033333333333318E-2</v>
      </c>
      <c r="DC55" s="34">
        <v>4.1299999999999996E-2</v>
      </c>
      <c r="DD55" s="63"/>
      <c r="DE55" s="41">
        <f>($DP$55-$DC$55)/12+DC55</f>
        <v>4.0666666666666663E-2</v>
      </c>
      <c r="DF55" s="41">
        <f t="shared" ref="DF55:DO55" si="153">($DP$55-$DC$55)/12+DE55</f>
        <v>4.003333333333333E-2</v>
      </c>
      <c r="DG55" s="41">
        <f t="shared" si="153"/>
        <v>3.9399999999999998E-2</v>
      </c>
      <c r="DH55" s="41">
        <f t="shared" si="153"/>
        <v>3.8766666666666665E-2</v>
      </c>
      <c r="DI55" s="41">
        <f t="shared" si="153"/>
        <v>3.8133333333333332E-2</v>
      </c>
      <c r="DJ55" s="41">
        <f t="shared" si="153"/>
        <v>3.7499999999999999E-2</v>
      </c>
      <c r="DK55" s="41">
        <f t="shared" si="153"/>
        <v>3.6866666666666666E-2</v>
      </c>
      <c r="DL55" s="41">
        <f t="shared" si="153"/>
        <v>3.6233333333333333E-2</v>
      </c>
      <c r="DM55" s="41">
        <f t="shared" si="153"/>
        <v>3.56E-2</v>
      </c>
      <c r="DN55" s="41">
        <f t="shared" si="153"/>
        <v>3.4966666666666667E-2</v>
      </c>
      <c r="DO55" s="41">
        <f t="shared" si="153"/>
        <v>3.4333333333333334E-2</v>
      </c>
      <c r="DP55" s="34">
        <v>3.3700000000000001E-2</v>
      </c>
      <c r="DQ55" s="63"/>
      <c r="DR55" s="41">
        <f>($EC$55-$DP$55)/12+DP55</f>
        <v>3.3691666666666668E-2</v>
      </c>
      <c r="DS55" s="41">
        <f t="shared" ref="DS55:EB55" si="154">($EC$55-$DP$55)/12+DR55</f>
        <v>3.3683333333333336E-2</v>
      </c>
      <c r="DT55" s="41">
        <f t="shared" si="154"/>
        <v>3.3675000000000004E-2</v>
      </c>
      <c r="DU55" s="41">
        <f t="shared" si="154"/>
        <v>3.3666666666666671E-2</v>
      </c>
      <c r="DV55" s="41">
        <f t="shared" si="154"/>
        <v>3.3658333333333339E-2</v>
      </c>
      <c r="DW55" s="41">
        <f t="shared" si="154"/>
        <v>3.3650000000000006E-2</v>
      </c>
      <c r="DX55" s="41">
        <f t="shared" si="154"/>
        <v>3.3641666666666674E-2</v>
      </c>
      <c r="DY55" s="41">
        <f t="shared" si="154"/>
        <v>3.3633333333333341E-2</v>
      </c>
      <c r="DZ55" s="41">
        <f t="shared" si="154"/>
        <v>3.3625000000000009E-2</v>
      </c>
      <c r="EA55" s="41">
        <f t="shared" si="154"/>
        <v>3.3616666666666677E-2</v>
      </c>
      <c r="EB55" s="41">
        <f t="shared" si="154"/>
        <v>3.3608333333333344E-2</v>
      </c>
      <c r="EC55" s="34">
        <v>3.3599999999999998E-2</v>
      </c>
      <c r="ED55" s="63"/>
      <c r="EE55" s="41">
        <f>($EP$55-$EC$55)/12+EC55</f>
        <v>3.3599999999999998E-2</v>
      </c>
      <c r="EF55" s="41">
        <f t="shared" ref="EF55:EO55" si="155">($EP$55-$EC$55)/12+EE55</f>
        <v>3.3599999999999998E-2</v>
      </c>
      <c r="EG55" s="41">
        <f t="shared" si="155"/>
        <v>3.3599999999999998E-2</v>
      </c>
      <c r="EH55" s="41">
        <f t="shared" si="155"/>
        <v>3.3599999999999998E-2</v>
      </c>
      <c r="EI55" s="41">
        <f t="shared" si="155"/>
        <v>3.3599999999999998E-2</v>
      </c>
      <c r="EJ55" s="41">
        <f t="shared" si="155"/>
        <v>3.3599999999999998E-2</v>
      </c>
      <c r="EK55" s="41">
        <f t="shared" si="155"/>
        <v>3.3599999999999998E-2</v>
      </c>
      <c r="EL55" s="41">
        <f t="shared" si="155"/>
        <v>3.3599999999999998E-2</v>
      </c>
      <c r="EM55" s="41">
        <f t="shared" si="155"/>
        <v>3.3599999999999998E-2</v>
      </c>
      <c r="EN55" s="41">
        <f t="shared" si="155"/>
        <v>3.3599999999999998E-2</v>
      </c>
      <c r="EO55" s="41">
        <f t="shared" si="155"/>
        <v>3.3599999999999998E-2</v>
      </c>
      <c r="EP55" s="34">
        <v>3.3599999999999998E-2</v>
      </c>
      <c r="ER55" s="41">
        <f>($FC$55-$EP$55)/12+EP55</f>
        <v>3.3599999999999998E-2</v>
      </c>
      <c r="ES55" s="41">
        <f>($FC$55-$EP$55)/12+ER55</f>
        <v>3.3599999999999998E-2</v>
      </c>
      <c r="ET55" s="41">
        <f t="shared" ref="ET55:FB55" si="156">($FC$55-$EP$55)/12+ES55</f>
        <v>3.3599999999999998E-2</v>
      </c>
      <c r="EU55" s="41">
        <f t="shared" si="156"/>
        <v>3.3599999999999998E-2</v>
      </c>
      <c r="EV55" s="41">
        <f t="shared" si="156"/>
        <v>3.3599999999999998E-2</v>
      </c>
      <c r="EW55" s="41">
        <f t="shared" si="156"/>
        <v>3.3599999999999998E-2</v>
      </c>
      <c r="EX55" s="41">
        <f t="shared" si="156"/>
        <v>3.3599999999999998E-2</v>
      </c>
      <c r="EY55" s="41">
        <f t="shared" si="156"/>
        <v>3.3599999999999998E-2</v>
      </c>
      <c r="EZ55" s="41">
        <f t="shared" si="156"/>
        <v>3.3599999999999998E-2</v>
      </c>
      <c r="FA55" s="41">
        <f t="shared" si="156"/>
        <v>3.3599999999999998E-2</v>
      </c>
      <c r="FB55" s="41">
        <f t="shared" si="156"/>
        <v>3.3599999999999998E-2</v>
      </c>
      <c r="FC55" s="41">
        <v>3.3599999999999998E-2</v>
      </c>
      <c r="FD55"/>
      <c r="FE55" s="41">
        <f>($FP$55-$FC$55)/12+FC55</f>
        <v>3.3599999999999998E-2</v>
      </c>
      <c r="FF55" s="41">
        <f t="shared" ref="FF55:FO55" si="157">($FP$55-$FC$55)/12+FE55</f>
        <v>3.3599999999999998E-2</v>
      </c>
      <c r="FG55" s="41">
        <f t="shared" si="157"/>
        <v>3.3599999999999998E-2</v>
      </c>
      <c r="FH55" s="41">
        <f t="shared" si="157"/>
        <v>3.3599999999999998E-2</v>
      </c>
      <c r="FI55" s="41">
        <f t="shared" si="157"/>
        <v>3.3599999999999998E-2</v>
      </c>
      <c r="FJ55" s="41">
        <f t="shared" si="157"/>
        <v>3.3599999999999998E-2</v>
      </c>
      <c r="FK55" s="41">
        <f t="shared" si="157"/>
        <v>3.3599999999999998E-2</v>
      </c>
      <c r="FL55" s="41">
        <f t="shared" si="157"/>
        <v>3.3599999999999998E-2</v>
      </c>
      <c r="FM55" s="41">
        <f t="shared" si="157"/>
        <v>3.3599999999999998E-2</v>
      </c>
      <c r="FN55" s="41">
        <f t="shared" si="157"/>
        <v>3.3599999999999998E-2</v>
      </c>
      <c r="FO55" s="41">
        <f t="shared" si="157"/>
        <v>3.3599999999999998E-2</v>
      </c>
      <c r="FP55" s="41">
        <v>3.3599999999999998E-2</v>
      </c>
      <c r="FQ55"/>
      <c r="FR55" s="41">
        <f>($GC$55-$FP$55)/12+FP55</f>
        <v>3.3599999999999998E-2</v>
      </c>
      <c r="FS55" s="41">
        <f t="shared" ref="FS55:GB55" si="158">($GC$55-$FP$55)/12+FR55</f>
        <v>3.3599999999999998E-2</v>
      </c>
      <c r="FT55" s="41">
        <f t="shared" si="158"/>
        <v>3.3599999999999998E-2</v>
      </c>
      <c r="FU55" s="41">
        <f t="shared" si="158"/>
        <v>3.3599999999999998E-2</v>
      </c>
      <c r="FV55" s="41">
        <f t="shared" si="158"/>
        <v>3.3599999999999998E-2</v>
      </c>
      <c r="FW55" s="41">
        <f t="shared" si="158"/>
        <v>3.3599999999999998E-2</v>
      </c>
      <c r="FX55" s="41">
        <f t="shared" si="158"/>
        <v>3.3599999999999998E-2</v>
      </c>
      <c r="FY55" s="41">
        <f t="shared" si="158"/>
        <v>3.3599999999999998E-2</v>
      </c>
      <c r="FZ55" s="41">
        <f t="shared" si="158"/>
        <v>3.3599999999999998E-2</v>
      </c>
      <c r="GA55" s="41">
        <f t="shared" si="158"/>
        <v>3.3599999999999998E-2</v>
      </c>
      <c r="GB55" s="41">
        <f t="shared" si="158"/>
        <v>3.3599999999999998E-2</v>
      </c>
      <c r="GC55" s="41">
        <v>3.3599999999999998E-2</v>
      </c>
      <c r="GD55"/>
      <c r="GE55" s="41">
        <f>($GP$55-$GC$55)/12+GC55</f>
        <v>3.3599999999999998E-2</v>
      </c>
      <c r="GF55" s="41">
        <f t="shared" ref="GF55:GO55" si="159">($GP$55-$GC$55)/12+GE55</f>
        <v>3.3599999999999998E-2</v>
      </c>
      <c r="GG55" s="41">
        <f t="shared" si="159"/>
        <v>3.3599999999999998E-2</v>
      </c>
      <c r="GH55" s="41">
        <f t="shared" si="159"/>
        <v>3.3599999999999998E-2</v>
      </c>
      <c r="GI55" s="41">
        <f t="shared" si="159"/>
        <v>3.3599999999999998E-2</v>
      </c>
      <c r="GJ55" s="41">
        <f t="shared" si="159"/>
        <v>3.3599999999999998E-2</v>
      </c>
      <c r="GK55" s="41">
        <f t="shared" si="159"/>
        <v>3.3599999999999998E-2</v>
      </c>
      <c r="GL55" s="41">
        <f t="shared" si="159"/>
        <v>3.3599999999999998E-2</v>
      </c>
      <c r="GM55" s="41">
        <f t="shared" si="159"/>
        <v>3.3599999999999998E-2</v>
      </c>
      <c r="GN55" s="41">
        <f t="shared" si="159"/>
        <v>3.3599999999999998E-2</v>
      </c>
      <c r="GO55" s="41">
        <f t="shared" si="159"/>
        <v>3.3599999999999998E-2</v>
      </c>
      <c r="GP55" s="41">
        <v>3.3599999999999998E-2</v>
      </c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</row>
    <row r="56" spans="2:214" ht="3" customHeight="1">
      <c r="B56" s="46"/>
      <c r="C56" s="48"/>
    </row>
    <row r="57" spans="2:214" ht="15" customHeight="1">
      <c r="B57" s="46"/>
      <c r="C57" s="51" t="s">
        <v>26</v>
      </c>
      <c r="D57" s="6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6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6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6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6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6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6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3"/>
      <c r="CQ57" s="6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6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6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6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E57" s="52"/>
      <c r="FF57" s="52"/>
      <c r="FG57" s="52"/>
      <c r="FH57" s="52"/>
      <c r="FI57" s="52"/>
      <c r="FJ57" s="52"/>
      <c r="FK57" s="52"/>
      <c r="FL57" s="52"/>
      <c r="FM57" s="52"/>
      <c r="FN57" s="52"/>
      <c r="FO57" s="52"/>
      <c r="FP57" s="52"/>
      <c r="FR57" s="52"/>
      <c r="FS57" s="52"/>
      <c r="FT57" s="52"/>
      <c r="FU57" s="52"/>
      <c r="FV57" s="52"/>
      <c r="FW57" s="52"/>
      <c r="FX57" s="52"/>
      <c r="FY57" s="52"/>
      <c r="FZ57" s="52"/>
      <c r="GA57" s="52"/>
      <c r="GB57" s="52"/>
      <c r="GC57" s="52"/>
      <c r="GE57" s="52"/>
      <c r="GF57" s="52"/>
      <c r="GG57" s="52"/>
      <c r="GH57" s="52"/>
      <c r="GI57" s="52"/>
      <c r="GJ57" s="52"/>
      <c r="GK57" s="52"/>
      <c r="GL57" s="52"/>
      <c r="GM57" s="52"/>
      <c r="GN57" s="52"/>
      <c r="GO57" s="52"/>
      <c r="GP57" s="52"/>
    </row>
    <row r="58" spans="2:214" ht="5.5" customHeight="1">
      <c r="B58" s="46"/>
      <c r="C58" s="48"/>
    </row>
    <row r="59" spans="2:214" ht="12.5" customHeight="1">
      <c r="B59" s="46"/>
      <c r="C59" s="57" t="s">
        <v>27</v>
      </c>
      <c r="D59" s="63"/>
      <c r="E59" s="25"/>
      <c r="F59" s="25"/>
      <c r="G59" s="25">
        <v>1.0996571755257367E-2</v>
      </c>
      <c r="H59" s="25"/>
      <c r="I59" s="25"/>
      <c r="J59" s="25">
        <v>-1.7328037720453993E-2</v>
      </c>
      <c r="K59" s="25"/>
      <c r="L59" s="25"/>
      <c r="M59" s="25">
        <v>-2.7842566043681183E-2</v>
      </c>
      <c r="N59" s="25"/>
      <c r="O59" s="25"/>
      <c r="P59" s="25">
        <v>-3.2767587827227329E-2</v>
      </c>
      <c r="Q59" s="63"/>
      <c r="R59" s="25"/>
      <c r="S59" s="25"/>
      <c r="T59" s="25">
        <v>-2.945206867173833E-2</v>
      </c>
      <c r="U59" s="25"/>
      <c r="V59" s="25"/>
      <c r="W59" s="25">
        <v>2.4016599674203887E-2</v>
      </c>
      <c r="X59" s="25"/>
      <c r="Y59" s="25"/>
      <c r="Z59" s="25">
        <v>4.2928429209621033E-2</v>
      </c>
      <c r="AA59" s="25"/>
      <c r="AB59" s="25"/>
      <c r="AC59" s="25">
        <v>4.7626043673950402E-2</v>
      </c>
      <c r="AD59" s="63"/>
      <c r="AE59" s="25"/>
      <c r="AF59" s="25"/>
      <c r="AG59" s="25">
        <v>4.678161230416511E-2</v>
      </c>
      <c r="AH59" s="25"/>
      <c r="AI59" s="25"/>
      <c r="AJ59" s="25">
        <v>2.6667280672416416E-2</v>
      </c>
      <c r="AK59" s="25"/>
      <c r="AL59" s="25"/>
      <c r="AM59" s="25">
        <v>2.7103780092143648E-2</v>
      </c>
      <c r="AN59" s="25"/>
      <c r="AO59" s="25"/>
      <c r="AP59" s="25">
        <v>3.0166943540925084E-2</v>
      </c>
      <c r="AQ59" s="63"/>
      <c r="AR59" s="25"/>
      <c r="AS59" s="25"/>
      <c r="AT59" s="25">
        <v>3.7520713772818626E-2</v>
      </c>
      <c r="AU59" s="25"/>
      <c r="AV59" s="25"/>
      <c r="AW59" s="25">
        <v>3.8279511692183243E-2</v>
      </c>
      <c r="AX59" s="25"/>
      <c r="AY59" s="25"/>
      <c r="AZ59" s="25">
        <v>3.3244047771550767E-2</v>
      </c>
      <c r="BA59" s="25"/>
      <c r="BB59" s="25"/>
      <c r="BC59" s="25">
        <v>3.2416553281423344E-2</v>
      </c>
      <c r="BD59" s="63"/>
      <c r="BE59" s="25"/>
      <c r="BF59" s="25"/>
      <c r="BG59" s="25">
        <v>2.7563851926477367E-2</v>
      </c>
      <c r="BH59" s="25"/>
      <c r="BI59" s="25"/>
      <c r="BJ59" s="22">
        <v>2.6705190513282018E-2</v>
      </c>
      <c r="BK59" s="25"/>
      <c r="BL59" s="25"/>
      <c r="BM59" s="22">
        <v>3.1252589582295265E-2</v>
      </c>
      <c r="BN59" s="22"/>
      <c r="BO59" s="22"/>
      <c r="BP59" s="22">
        <f>ANUAL!$M$47</f>
        <v>3.4193151659720512E-2</v>
      </c>
      <c r="BQ59" s="63"/>
      <c r="BR59" s="22"/>
      <c r="BS59" s="22"/>
      <c r="BT59" s="22">
        <v>3.5859360072588053E-2</v>
      </c>
      <c r="BU59" s="22"/>
      <c r="BV59" s="22"/>
      <c r="BW59" s="22">
        <v>3.3009455272916099E-2</v>
      </c>
      <c r="BX59" s="22"/>
      <c r="BY59" s="22"/>
      <c r="BZ59" s="22">
        <v>2.7109355073272834E-2</v>
      </c>
      <c r="CA59" s="22"/>
      <c r="CB59" s="22"/>
      <c r="CC59" s="22">
        <f>ANUAL!$O$47</f>
        <v>2.2857464889300447E-2</v>
      </c>
      <c r="CD59" s="63"/>
      <c r="CE59" s="22"/>
      <c r="CF59" s="22"/>
      <c r="CG59" s="22">
        <v>1.9657902859161025E-2</v>
      </c>
      <c r="CH59" s="22"/>
      <c r="CI59" s="22"/>
      <c r="CJ59" s="22">
        <v>1.8728162923441483E-2</v>
      </c>
      <c r="CK59" s="33"/>
      <c r="CL59" s="33"/>
      <c r="CM59" s="33">
        <v>1.8446243101039705E-2</v>
      </c>
      <c r="CN59" s="33"/>
      <c r="CO59" s="33"/>
      <c r="CP59" s="33">
        <f>ANUAL!$Q$47</f>
        <v>1.7864933009618368E-2</v>
      </c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>
        <f>ANUAL!$S$47</f>
        <v>1.1704835164465948E-2</v>
      </c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>
        <f>ANUAL!$U$47</f>
        <v>1.807449385239579E-2</v>
      </c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>
        <f>ANUAL!$W$47</f>
        <v>1.8927030421669714E-2</v>
      </c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>
        <f>ANUAL!$Y$47</f>
        <v>1.8814826611262703E-2</v>
      </c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>
        <f>ANUAL!$AA$47</f>
        <v>1.8571659941195549E-2</v>
      </c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>
        <f>ANUAL!$AC$47</f>
        <v>1.8400986003031364E-2</v>
      </c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>
        <f>ANUAL!$AE$47</f>
        <v>1.8139949864540199E-2</v>
      </c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>
        <f>ANUAL!$AG$47</f>
        <v>1.8033143079622532E-2</v>
      </c>
    </row>
    <row r="60" spans="2:214" ht="3" customHeight="1">
      <c r="B60" s="46"/>
      <c r="C60" s="48"/>
    </row>
    <row r="61" spans="2:214" s="5" customFormat="1">
      <c r="B61" s="69"/>
      <c r="C61" s="70" t="s">
        <v>20</v>
      </c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>
        <f>P59</f>
        <v>-3.2767587827227329E-2</v>
      </c>
      <c r="Q61" s="71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>
        <f>AC59</f>
        <v>4.7626043673950402E-2</v>
      </c>
      <c r="AD61" s="71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>
        <f>AP59</f>
        <v>3.0166943540925084E-2</v>
      </c>
      <c r="AQ61" s="71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>
        <f>BC59</f>
        <v>3.2416553281423344E-2</v>
      </c>
      <c r="BD61" s="71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>
        <f>BP59</f>
        <v>3.4193151659720512E-2</v>
      </c>
      <c r="BQ61" s="71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>
        <f>CC59</f>
        <v>2.2857464889300447E-2</v>
      </c>
      <c r="CD61" s="71"/>
      <c r="CE61" s="72"/>
      <c r="CF61" s="72"/>
      <c r="CG61" s="72"/>
      <c r="CH61" s="72"/>
      <c r="CI61" s="72"/>
      <c r="CJ61" s="72"/>
      <c r="CP61" s="72">
        <f>CP59</f>
        <v>1.7864933009618368E-2</v>
      </c>
      <c r="CQ61" s="71"/>
      <c r="DC61" s="72">
        <f>DC59</f>
        <v>1.1704835164465948E-2</v>
      </c>
      <c r="DD61" s="71"/>
      <c r="DP61" s="72">
        <f>DP59</f>
        <v>1.807449385239579E-2</v>
      </c>
      <c r="DQ61" s="71"/>
      <c r="EC61" s="72">
        <f>EC59</f>
        <v>1.8927030421669714E-2</v>
      </c>
      <c r="ED61" s="71"/>
      <c r="EP61" s="72">
        <f>EP59</f>
        <v>1.8814826611262703E-2</v>
      </c>
      <c r="FC61" s="72">
        <f>FC59</f>
        <v>1.8571659941195549E-2</v>
      </c>
      <c r="FD61"/>
      <c r="FP61" s="72">
        <f>FP59</f>
        <v>1.8400986003031364E-2</v>
      </c>
      <c r="FQ61"/>
      <c r="GC61" s="72">
        <f>GC59</f>
        <v>1.8139949864540199E-2</v>
      </c>
      <c r="GD61"/>
      <c r="GP61" s="72">
        <f>GP59</f>
        <v>1.8033143079622532E-2</v>
      </c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</row>
    <row r="62" spans="2:214" ht="5.5" customHeight="1">
      <c r="B62" s="46"/>
      <c r="C62" s="48"/>
    </row>
    <row r="63" spans="2:214" ht="12.5" customHeight="1">
      <c r="B63" s="46"/>
      <c r="C63" s="57" t="s">
        <v>28</v>
      </c>
      <c r="D63" s="63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>
        <f>ANUAL!$E$49</f>
        <v>-2.0813783419958157E-2</v>
      </c>
      <c r="Q63" s="63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>
        <f>ANUAL!$G$49</f>
        <v>6.152022480218889E-2</v>
      </c>
      <c r="AD63" s="63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>
        <f>ANUAL!$I$49</f>
        <v>2.524215012283591E-2</v>
      </c>
      <c r="AQ63" s="63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>
        <f>ANUAL!$K$49</f>
        <v>2.9343609230527933E-2</v>
      </c>
      <c r="BD63" s="63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>
        <f>ANUAL!$M$49</f>
        <v>2.7931871846460014E-2</v>
      </c>
      <c r="BQ63" s="63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>
        <f>ANUAL!$O$49</f>
        <v>2.1063376260688643E-2</v>
      </c>
      <c r="CD63" s="63"/>
      <c r="CE63" s="22"/>
      <c r="CF63" s="22"/>
      <c r="CG63" s="22"/>
      <c r="CH63" s="22"/>
      <c r="CI63" s="22"/>
      <c r="CJ63" s="22"/>
      <c r="CK63" s="33"/>
      <c r="CL63" s="33"/>
      <c r="CM63" s="33"/>
      <c r="CN63" s="33"/>
      <c r="CO63" s="33"/>
      <c r="CP63" s="33">
        <f>ANUAL!$Q$49</f>
        <v>2.1752041150689364E-2</v>
      </c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>
        <f>ANUAL!$S$49</f>
        <v>1.7703162239244109E-2</v>
      </c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>
        <f>ANUAL!$U$49</f>
        <v>1.5659659083774358E-2</v>
      </c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>
        <f>ANUAL!$W$49</f>
        <v>1.7225765119281106E-2</v>
      </c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>
        <f>ANUAL!$Y$49</f>
        <v>1.7225765119280822E-2</v>
      </c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>
        <f>ANUAL!$AA$49</f>
        <v>1.7225765119280822E-2</v>
      </c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>
        <f>ANUAL!$AC$49</f>
        <v>2.784533296388858E-2</v>
      </c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>
        <f>ANUAL!$AE$49</f>
        <v>1.7225765119281106E-2</v>
      </c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>
        <f>ANUAL!$AG$49</f>
        <v>1.7225765119280822E-2</v>
      </c>
    </row>
    <row r="64" spans="2:214" ht="3" customHeight="1">
      <c r="B64" s="46"/>
      <c r="C64" s="48"/>
    </row>
    <row r="65" spans="2:214" s="5" customFormat="1">
      <c r="B65" s="69"/>
      <c r="C65" s="70" t="s">
        <v>20</v>
      </c>
      <c r="D65" s="71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>
        <f t="array" ref="P65">PRODUCT(1+E63:P63)-1</f>
        <v>-2.0813783419958209E-2</v>
      </c>
      <c r="Q65" s="71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>
        <f t="array" ref="AC65">PRODUCT(1+R63:AC63)-1</f>
        <v>6.1520224802188883E-2</v>
      </c>
      <c r="AD65" s="71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>
        <f t="array" ref="AP65">PRODUCT(1+AE63:AP63)-1</f>
        <v>2.5242150122835927E-2</v>
      </c>
      <c r="AQ65" s="71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 cm="1">
        <f t="array" ref="BC65">PRODUCT(1+AR63:BC63)-1</f>
        <v>2.9343609230527923E-2</v>
      </c>
      <c r="BD65" s="71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>
        <f>BP63</f>
        <v>2.7931871846460014E-2</v>
      </c>
      <c r="BQ65" s="71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>
        <f>CC63</f>
        <v>2.1063376260688643E-2</v>
      </c>
      <c r="CD65" s="71"/>
      <c r="CE65" s="72"/>
      <c r="CF65" s="72"/>
      <c r="CG65" s="72"/>
      <c r="CH65" s="72"/>
      <c r="CI65" s="72"/>
      <c r="CJ65" s="72"/>
      <c r="CP65" s="72">
        <f>CP63</f>
        <v>2.1752041150689364E-2</v>
      </c>
      <c r="CQ65" s="71"/>
      <c r="DC65" s="72">
        <f>DC63</f>
        <v>1.7703162239244109E-2</v>
      </c>
      <c r="DD65" s="71"/>
      <c r="DP65" s="72">
        <f>DP63</f>
        <v>1.5659659083774358E-2</v>
      </c>
      <c r="DQ65" s="71"/>
      <c r="EC65" s="72">
        <f>EC63</f>
        <v>1.7225765119281106E-2</v>
      </c>
      <c r="ED65" s="71"/>
      <c r="EP65" s="72">
        <f>EP63</f>
        <v>1.7225765119280822E-2</v>
      </c>
      <c r="FC65" s="72">
        <f>FC63</f>
        <v>1.7225765119280822E-2</v>
      </c>
      <c r="FD65"/>
      <c r="FP65" s="72">
        <f>FP63</f>
        <v>2.784533296388858E-2</v>
      </c>
      <c r="FQ65"/>
      <c r="GC65" s="72">
        <f>GC63</f>
        <v>1.7225765119281106E-2</v>
      </c>
      <c r="GD65"/>
      <c r="GP65" s="72">
        <f>GP63</f>
        <v>1.7225765119280822E-2</v>
      </c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</row>
    <row r="66" spans="2:214" ht="5.5" customHeight="1">
      <c r="B66" s="46"/>
      <c r="C66" s="48"/>
    </row>
    <row r="67" spans="2:214" ht="12.5" customHeight="1">
      <c r="B67" s="46"/>
      <c r="C67" s="57" t="s">
        <v>29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>
        <f>ANUAL!$E$51</f>
        <v>-6.1208690924639909E-2</v>
      </c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>
        <f>ANUAL!$G$51</f>
        <v>6.3710144425422041E-2</v>
      </c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>
        <f>ANUAL!$I$51</f>
        <v>3.7463420038956773E-2</v>
      </c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>
        <f>ANUAL!$K$51</f>
        <v>5.1896325087528797E-3</v>
      </c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>
        <f>ANUAL!$M$51</f>
        <v>1.1175355498822483E-2</v>
      </c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>
        <f>ANUAL!$O$51</f>
        <v>1.3082068112110932E-2</v>
      </c>
      <c r="CE67" s="22"/>
      <c r="CF67" s="22"/>
      <c r="CG67" s="22"/>
      <c r="CH67" s="22"/>
      <c r="CI67" s="22"/>
      <c r="CJ67" s="22"/>
      <c r="CK67" s="33"/>
      <c r="CL67" s="33"/>
      <c r="CM67" s="33"/>
      <c r="CN67" s="33"/>
      <c r="CO67" s="33"/>
      <c r="CP67" s="33">
        <f>ANUAL!$Q$51</f>
        <v>1.0816238563169663E-2</v>
      </c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>
        <f>ANUAL!$S$51</f>
        <v>1.3201732032935211E-2</v>
      </c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>
        <f>ANUAL!$U$51</f>
        <v>1.1787364635434016E-2</v>
      </c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>
        <f>ANUAL!$W$51</f>
        <v>1.1787364635434016E-2</v>
      </c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>
        <f>ANUAL!$Y$51</f>
        <v>1.1787364635434016E-2</v>
      </c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>
        <f>ANUAL!$AA$51</f>
        <v>1.1787364635433874E-2</v>
      </c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>
        <f>ANUAL!$AC$51</f>
        <v>1.1787364635433874E-2</v>
      </c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>
        <f>ANUAL!$AE$51</f>
        <v>1.1787364635433874E-2</v>
      </c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>
        <f>ANUAL!$AG$51</f>
        <v>1.17873646354343E-2</v>
      </c>
    </row>
    <row r="68" spans="2:214" ht="3" customHeight="1">
      <c r="B68" s="46"/>
      <c r="C68" s="48"/>
    </row>
    <row r="69" spans="2:214" s="5" customFormat="1">
      <c r="B69" s="69"/>
      <c r="C69" s="70" t="s">
        <v>20</v>
      </c>
      <c r="D69" s="77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 cm="1">
        <f t="array" ref="P69">PRODUCT(1+E67:P67)-1</f>
        <v>-6.1208690924639875E-2</v>
      </c>
      <c r="Q69" s="77"/>
      <c r="T69" s="72"/>
      <c r="U69" s="72"/>
      <c r="V69" s="72"/>
      <c r="W69" s="72"/>
      <c r="X69" s="72"/>
      <c r="Y69" s="72"/>
      <c r="Z69" s="72"/>
      <c r="AA69" s="72"/>
      <c r="AB69" s="72"/>
      <c r="AC69" s="72">
        <f t="array" ref="AC69">PRODUCT(1+R67:AC67)-1</f>
        <v>6.3710144425422E-2</v>
      </c>
      <c r="AD69" s="77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>
        <f t="array" ref="AP69">PRODUCT(1+AE67:AP67)-1</f>
        <v>3.7463420038956752E-2</v>
      </c>
      <c r="AQ69" s="77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>
        <f t="array" ref="BC69">PRODUCT(1+AR67:BC67)-1</f>
        <v>5.1896325087528172E-3</v>
      </c>
      <c r="BD69" s="77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>
        <f>BP67</f>
        <v>1.1175355498822483E-2</v>
      </c>
      <c r="BQ69" s="77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>
        <f>CC67</f>
        <v>1.3082068112110932E-2</v>
      </c>
      <c r="CD69" s="77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>
        <f>CP67</f>
        <v>1.0816238563169663E-2</v>
      </c>
      <c r="CQ69" s="77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>
        <f>DC67</f>
        <v>1.3201732032935211E-2</v>
      </c>
      <c r="DD69" s="77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>
        <f>DP67</f>
        <v>1.1787364635434016E-2</v>
      </c>
      <c r="DQ69" s="77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>
        <f>EC67</f>
        <v>1.1787364635434016E-2</v>
      </c>
      <c r="ED69" s="77"/>
      <c r="EE69" s="72"/>
      <c r="EF69" s="72"/>
      <c r="EG69" s="72"/>
      <c r="EH69" s="72"/>
      <c r="EI69" s="72"/>
      <c r="EJ69" s="72"/>
      <c r="EK69" s="72"/>
      <c r="EL69" s="72"/>
      <c r="EM69" s="72"/>
      <c r="EN69" s="72"/>
      <c r="EO69" s="72"/>
      <c r="EP69" s="72">
        <f>EP67</f>
        <v>1.1787364635434016E-2</v>
      </c>
      <c r="ER69" s="72"/>
      <c r="ES69" s="72"/>
      <c r="ET69" s="72"/>
      <c r="EU69" s="72"/>
      <c r="EV69" s="72"/>
      <c r="EW69" s="72"/>
      <c r="EX69" s="72"/>
      <c r="EY69" s="72"/>
      <c r="EZ69" s="72"/>
      <c r="FA69" s="72"/>
      <c r="FB69" s="72"/>
      <c r="FC69" s="72">
        <f>FC67</f>
        <v>1.1787364635433874E-2</v>
      </c>
      <c r="FD69"/>
      <c r="FE69" s="72"/>
      <c r="FF69" s="72"/>
      <c r="FG69" s="72"/>
      <c r="FH69" s="72"/>
      <c r="FI69" s="72"/>
      <c r="FJ69" s="72"/>
      <c r="FK69" s="72"/>
      <c r="FL69" s="72"/>
      <c r="FM69" s="72"/>
      <c r="FN69" s="72"/>
      <c r="FO69" s="72"/>
      <c r="FP69" s="72">
        <f>FP67</f>
        <v>1.1787364635433874E-2</v>
      </c>
      <c r="FQ69"/>
      <c r="FR69" s="72"/>
      <c r="FS69" s="72"/>
      <c r="FT69" s="72"/>
      <c r="FU69" s="72"/>
      <c r="FV69" s="72"/>
      <c r="FW69" s="72"/>
      <c r="FX69" s="72"/>
      <c r="FY69" s="72"/>
      <c r="FZ69" s="72"/>
      <c r="GA69" s="72"/>
      <c r="GB69" s="72"/>
      <c r="GC69" s="72">
        <f>GC67</f>
        <v>1.1787364635433874E-2</v>
      </c>
      <c r="GD69"/>
      <c r="GE69" s="72"/>
      <c r="GF69" s="72"/>
      <c r="GG69" s="72"/>
      <c r="GH69" s="72"/>
      <c r="GI69" s="72"/>
      <c r="GJ69" s="72"/>
      <c r="GK69" s="72"/>
      <c r="GL69" s="72"/>
      <c r="GM69" s="72"/>
      <c r="GN69" s="72"/>
      <c r="GO69" s="72"/>
      <c r="GP69" s="72">
        <f>GP67</f>
        <v>1.17873646354343E-2</v>
      </c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</row>
    <row r="70" spans="2:214" ht="5.5" customHeight="1">
      <c r="B70" s="46"/>
      <c r="C70" s="48"/>
    </row>
    <row r="71" spans="2:214" ht="12.5" customHeight="1">
      <c r="B71" s="46"/>
      <c r="C71" s="57" t="s">
        <v>53</v>
      </c>
      <c r="E71" s="22">
        <v>0.11349137890176975</v>
      </c>
      <c r="F71" s="22">
        <v>0.11749535404103628</v>
      </c>
      <c r="G71" s="22">
        <v>0.123745787377451</v>
      </c>
      <c r="H71" s="22">
        <v>0.12737033935871556</v>
      </c>
      <c r="I71" s="22">
        <v>0.13102084098046407</v>
      </c>
      <c r="J71" s="22">
        <v>0.13577922145853605</v>
      </c>
      <c r="K71" s="22">
        <v>0.14085951042151101</v>
      </c>
      <c r="L71" s="22">
        <v>0.14755390240827126</v>
      </c>
      <c r="M71" s="22">
        <v>0.14868023310168599</v>
      </c>
      <c r="N71" s="22">
        <v>0.14563572200803709</v>
      </c>
      <c r="O71" s="22">
        <v>0.14341124319967757</v>
      </c>
      <c r="P71" s="22">
        <v>0.14162759007655012</v>
      </c>
      <c r="Q71" s="63"/>
      <c r="R71" s="22">
        <v>0.14449527538606</v>
      </c>
      <c r="S71" s="22">
        <v>0.145958926631924</v>
      </c>
      <c r="T71" s="22">
        <v>0.14908037740355906</v>
      </c>
      <c r="U71" s="22">
        <v>0.14797360980207352</v>
      </c>
      <c r="V71" s="22">
        <v>0.14735296725818048</v>
      </c>
      <c r="W71" s="22">
        <v>0.14242290964179249</v>
      </c>
      <c r="X71" s="22">
        <v>0.13725642268540961</v>
      </c>
      <c r="Y71" s="22">
        <v>0.13151726200237301</v>
      </c>
      <c r="Z71" s="22">
        <v>0.12650861862695373</v>
      </c>
      <c r="AA71" s="22">
        <v>0.12081522153588031</v>
      </c>
      <c r="AB71" s="22">
        <v>0.11563282970161716</v>
      </c>
      <c r="AC71" s="22">
        <v>0.11148504929996882</v>
      </c>
      <c r="AD71" s="63"/>
      <c r="AE71" s="22">
        <v>0.11208105853806494</v>
      </c>
      <c r="AF71" s="22">
        <v>0.11199551675990926</v>
      </c>
      <c r="AG71" s="22">
        <v>0.11140354211006398</v>
      </c>
      <c r="AH71" s="22">
        <v>0.10519902518277824</v>
      </c>
      <c r="AI71" s="22">
        <v>9.8301348181227155E-2</v>
      </c>
      <c r="AJ71" s="22">
        <v>9.3050592439345547E-2</v>
      </c>
      <c r="AK71" s="22">
        <v>9.1051599035040787E-2</v>
      </c>
      <c r="AL71" s="22">
        <v>8.9103435347049675E-2</v>
      </c>
      <c r="AM71" s="22">
        <v>8.6900700978370882E-2</v>
      </c>
      <c r="AN71" s="22">
        <v>8.2896599570610241E-2</v>
      </c>
      <c r="AO71" s="22">
        <v>8.0552553681341954E-2</v>
      </c>
      <c r="AP71" s="22">
        <v>7.9394299848008609E-2</v>
      </c>
      <c r="AQ71" s="63"/>
      <c r="AR71" s="22">
        <v>8.3551111616104179E-2</v>
      </c>
      <c r="AS71" s="22">
        <v>8.5899298335564533E-2</v>
      </c>
      <c r="AT71" s="22">
        <v>8.787835590401516E-2</v>
      </c>
      <c r="AU71" s="22">
        <v>8.4839949758307012E-2</v>
      </c>
      <c r="AV71" s="22">
        <v>8.3247072677372524E-2</v>
      </c>
      <c r="AW71" s="22">
        <v>8.0252120752570932E-2</v>
      </c>
      <c r="AX71" s="22">
        <v>7.8869272644790711E-2</v>
      </c>
      <c r="AY71" s="22">
        <v>7.773584905660369E-2</v>
      </c>
      <c r="AZ71" s="22">
        <v>7.6814312781019356E-2</v>
      </c>
      <c r="BA71" s="22">
        <v>7.6074288507086738E-2</v>
      </c>
      <c r="BB71" s="22">
        <v>7.5359872462137198E-2</v>
      </c>
      <c r="BC71" s="22">
        <v>7.4083074737353719E-2</v>
      </c>
      <c r="BD71" s="63"/>
      <c r="BE71" s="22">
        <v>7.6135906150230789E-2</v>
      </c>
      <c r="BF71" s="22">
        <v>7.8475840611762937E-2</v>
      </c>
      <c r="BG71" s="22">
        <v>7.919020450989761E-2</v>
      </c>
      <c r="BH71" s="22">
        <v>7.52504138492186E-2</v>
      </c>
      <c r="BI71" s="22">
        <v>7.1232339089481941E-2</v>
      </c>
      <c r="BJ71" s="22">
        <v>6.8880975464240435E-2</v>
      </c>
      <c r="BK71" s="22">
        <v>6.7799925484351709E-2</v>
      </c>
      <c r="BL71" s="22">
        <v>6.6191833740377209E-2</v>
      </c>
      <c r="BM71" s="22">
        <v>6.3514715694269405E-2</v>
      </c>
      <c r="BN71" s="22">
        <v>6.1840538369935472E-2</v>
      </c>
      <c r="BO71" s="22">
        <v>6.1097394700961788E-2</v>
      </c>
      <c r="BP71" s="22">
        <v>6.1594603560765231E-2</v>
      </c>
      <c r="BQ71" s="63"/>
      <c r="BR71" s="22">
        <v>6.5358630263766773E-2</v>
      </c>
      <c r="BS71" s="22">
        <v>6.7844941718899002E-2</v>
      </c>
      <c r="BT71" s="22">
        <v>7.0005644124096711E-2</v>
      </c>
      <c r="BU71" s="22">
        <v>6.5789595077082041E-2</v>
      </c>
      <c r="BV71" s="22">
        <v>6.162888174440135E-2</v>
      </c>
      <c r="BW71" s="22">
        <v>5.7594709355340841E-2</v>
      </c>
      <c r="BX71" s="22">
        <v>5.6349835105108978E-2</v>
      </c>
      <c r="BY71" s="22">
        <v>5.6072699120753536E-2</v>
      </c>
      <c r="BZ71" s="22">
        <v>5.5725584911226242E-2</v>
      </c>
      <c r="CA71" s="22">
        <v>5.4487622735444614E-2</v>
      </c>
      <c r="CB71" s="22">
        <v>5.1931678047523515E-2</v>
      </c>
      <c r="CC71" s="22">
        <v>5.0718426558280572E-2</v>
      </c>
      <c r="CD71" s="63"/>
      <c r="CE71" s="22">
        <v>5.3915335139418735E-2</v>
      </c>
      <c r="CF71" s="22">
        <v>5.7598627154297526E-2</v>
      </c>
      <c r="CG71" s="22">
        <v>6.0605223158767443E-2</v>
      </c>
      <c r="CH71" s="22">
        <v>5.8184160876167693E-2</v>
      </c>
      <c r="CI71" s="22">
        <v>5.5760885554574875E-2</v>
      </c>
      <c r="CJ71" s="22">
        <v>5.3819811052249839E-2</v>
      </c>
      <c r="CK71" s="22">
        <v>5.3310002381955768E-2</v>
      </c>
      <c r="CL71" s="22">
        <v>5.2946129486921345E-2</v>
      </c>
      <c r="CM71" s="41">
        <v>5.2776363516828247E-2</v>
      </c>
      <c r="CN71" s="41">
        <v>5.1701286685667869E-2</v>
      </c>
      <c r="CO71" s="41">
        <v>5.0698981295083989E-2</v>
      </c>
      <c r="CP71" s="41">
        <v>5.0041915333171365E-2</v>
      </c>
      <c r="CQ71" s="63"/>
      <c r="CR71" s="34" t="s">
        <v>21</v>
      </c>
      <c r="CS71" s="34" t="s">
        <v>21</v>
      </c>
      <c r="CT71" s="34" t="s">
        <v>21</v>
      </c>
      <c r="CU71" s="34" t="s">
        <v>21</v>
      </c>
      <c r="CV71" s="34" t="s">
        <v>21</v>
      </c>
      <c r="CW71" s="34" t="s">
        <v>21</v>
      </c>
      <c r="CX71" s="34" t="s">
        <v>21</v>
      </c>
      <c r="CY71" s="34" t="s">
        <v>21</v>
      </c>
      <c r="CZ71" s="34" t="s">
        <v>21</v>
      </c>
      <c r="DA71" s="34" t="s">
        <v>21</v>
      </c>
      <c r="DB71" s="34" t="s">
        <v>21</v>
      </c>
      <c r="DC71" s="34">
        <v>5.6823358348307262E-2</v>
      </c>
      <c r="DD71" s="63"/>
      <c r="DE71" s="34" t="s">
        <v>21</v>
      </c>
      <c r="DF71" s="34" t="s">
        <v>21</v>
      </c>
      <c r="DG71" s="34" t="s">
        <v>21</v>
      </c>
      <c r="DH71" s="34" t="s">
        <v>21</v>
      </c>
      <c r="DI71" s="34" t="s">
        <v>21</v>
      </c>
      <c r="DJ71" s="34" t="s">
        <v>21</v>
      </c>
      <c r="DK71" s="34" t="s">
        <v>21</v>
      </c>
      <c r="DL71" s="34" t="s">
        <v>21</v>
      </c>
      <c r="DM71" s="34" t="s">
        <v>21</v>
      </c>
      <c r="DN71" s="34" t="s">
        <v>21</v>
      </c>
      <c r="DO71" s="34" t="s">
        <v>21</v>
      </c>
      <c r="DP71" s="34">
        <v>6.1491997930581209E-2</v>
      </c>
      <c r="DQ71" s="63"/>
      <c r="DR71" s="34" t="s">
        <v>21</v>
      </c>
      <c r="DS71" s="34" t="s">
        <v>21</v>
      </c>
      <c r="DT71" s="34" t="s">
        <v>21</v>
      </c>
      <c r="DU71" s="34" t="s">
        <v>21</v>
      </c>
      <c r="DV71" s="34" t="s">
        <v>21</v>
      </c>
      <c r="DW71" s="34" t="s">
        <v>21</v>
      </c>
      <c r="DX71" s="34" t="s">
        <v>21</v>
      </c>
      <c r="DY71" s="34" t="s">
        <v>21</v>
      </c>
      <c r="DZ71" s="34" t="s">
        <v>21</v>
      </c>
      <c r="EA71" s="34" t="s">
        <v>21</v>
      </c>
      <c r="EB71" s="34" t="s">
        <v>21</v>
      </c>
      <c r="EC71" s="34">
        <v>6.4350806853348957E-2</v>
      </c>
      <c r="ED71" s="63"/>
      <c r="EE71" s="34" t="s">
        <v>21</v>
      </c>
      <c r="EF71" s="34" t="s">
        <v>21</v>
      </c>
      <c r="EG71" s="34" t="s">
        <v>21</v>
      </c>
      <c r="EH71" s="34" t="s">
        <v>21</v>
      </c>
      <c r="EI71" s="34" t="s">
        <v>21</v>
      </c>
      <c r="EJ71" s="34" t="s">
        <v>21</v>
      </c>
      <c r="EK71" s="34" t="s">
        <v>21</v>
      </c>
      <c r="EL71" s="34" t="s">
        <v>21</v>
      </c>
      <c r="EM71" s="34" t="s">
        <v>21</v>
      </c>
      <c r="EN71" s="34" t="s">
        <v>21</v>
      </c>
      <c r="EO71" s="34" t="s">
        <v>21</v>
      </c>
      <c r="EP71" s="34">
        <v>6.2903916478751792E-2</v>
      </c>
      <c r="ER71" s="34" t="s">
        <v>21</v>
      </c>
      <c r="ES71" s="34" t="s">
        <v>21</v>
      </c>
      <c r="ET71" s="34" t="s">
        <v>21</v>
      </c>
      <c r="EU71" s="34" t="s">
        <v>21</v>
      </c>
      <c r="EV71" s="34" t="s">
        <v>21</v>
      </c>
      <c r="EW71" s="34" t="s">
        <v>21</v>
      </c>
      <c r="EX71" s="34" t="s">
        <v>21</v>
      </c>
      <c r="EY71" s="34" t="s">
        <v>21</v>
      </c>
      <c r="EZ71" s="34" t="s">
        <v>21</v>
      </c>
      <c r="FA71" s="34" t="s">
        <v>21</v>
      </c>
      <c r="FB71" s="34" t="s">
        <v>21</v>
      </c>
      <c r="FC71" s="34">
        <v>6.2839632425562758E-2</v>
      </c>
      <c r="FE71" s="34" t="s">
        <v>21</v>
      </c>
      <c r="FF71" s="34" t="s">
        <v>21</v>
      </c>
      <c r="FG71" s="34" t="s">
        <v>21</v>
      </c>
      <c r="FH71" s="34" t="s">
        <v>21</v>
      </c>
      <c r="FI71" s="34" t="s">
        <v>21</v>
      </c>
      <c r="FJ71" s="34" t="s">
        <v>21</v>
      </c>
      <c r="FK71" s="34" t="s">
        <v>21</v>
      </c>
      <c r="FL71" s="34" t="s">
        <v>21</v>
      </c>
      <c r="FM71" s="34" t="s">
        <v>21</v>
      </c>
      <c r="FN71" s="34" t="s">
        <v>21</v>
      </c>
      <c r="FO71" s="34" t="s">
        <v>21</v>
      </c>
      <c r="FP71" s="34">
        <v>6.3052819241586094E-2</v>
      </c>
      <c r="FR71" s="34" t="s">
        <v>21</v>
      </c>
      <c r="FS71" s="34" t="s">
        <v>21</v>
      </c>
      <c r="FT71" s="34" t="s">
        <v>21</v>
      </c>
      <c r="FU71" s="34" t="s">
        <v>21</v>
      </c>
      <c r="FV71" s="34" t="s">
        <v>21</v>
      </c>
      <c r="FW71" s="34" t="s">
        <v>21</v>
      </c>
      <c r="FX71" s="34" t="s">
        <v>21</v>
      </c>
      <c r="FY71" s="34" t="s">
        <v>21</v>
      </c>
      <c r="FZ71" s="34" t="s">
        <v>21</v>
      </c>
      <c r="GA71" s="34" t="s">
        <v>21</v>
      </c>
      <c r="GB71" s="34" t="s">
        <v>21</v>
      </c>
      <c r="GC71" s="34">
        <v>6.3349128671283006E-2</v>
      </c>
      <c r="GE71" s="34" t="s">
        <v>21</v>
      </c>
      <c r="GF71" s="34" t="s">
        <v>21</v>
      </c>
      <c r="GG71" s="34" t="s">
        <v>21</v>
      </c>
      <c r="GH71" s="34" t="s">
        <v>21</v>
      </c>
      <c r="GI71" s="34" t="s">
        <v>21</v>
      </c>
      <c r="GJ71" s="34" t="s">
        <v>21</v>
      </c>
      <c r="GK71" s="34" t="s">
        <v>21</v>
      </c>
      <c r="GL71" s="34" t="s">
        <v>21</v>
      </c>
      <c r="GM71" s="34" t="s">
        <v>21</v>
      </c>
      <c r="GN71" s="34" t="s">
        <v>21</v>
      </c>
      <c r="GO71" s="34" t="s">
        <v>21</v>
      </c>
      <c r="GP71" s="34">
        <v>6.3578501401048759E-2</v>
      </c>
    </row>
    <row r="72" spans="2:214" ht="3" customHeight="1">
      <c r="B72" s="46"/>
      <c r="C72" s="48"/>
    </row>
    <row r="73" spans="2:214" ht="5.5" customHeight="1">
      <c r="B73" s="46"/>
      <c r="C73" s="48"/>
    </row>
    <row r="74" spans="2:214" ht="13">
      <c r="B74" s="46"/>
      <c r="C74" s="51" t="s">
        <v>30</v>
      </c>
      <c r="D74" s="6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6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6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6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6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6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6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3"/>
      <c r="CQ74" s="6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6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6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6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  <c r="ER74" s="52"/>
      <c r="ES74" s="52"/>
      <c r="ET74" s="52"/>
      <c r="EU74" s="52"/>
      <c r="EV74" s="52"/>
      <c r="EW74" s="52"/>
      <c r="EX74" s="52"/>
      <c r="EY74" s="52"/>
      <c r="EZ74" s="52"/>
      <c r="FA74" s="52"/>
      <c r="FB74" s="52"/>
      <c r="FC74" s="52"/>
      <c r="FE74" s="52"/>
      <c r="FF74" s="52"/>
      <c r="FG74" s="52"/>
      <c r="FH74" s="52"/>
      <c r="FI74" s="52"/>
      <c r="FJ74" s="52"/>
      <c r="FK74" s="52"/>
      <c r="FL74" s="52"/>
      <c r="FM74" s="52"/>
      <c r="FN74" s="52"/>
      <c r="FO74" s="52"/>
      <c r="FP74" s="52"/>
      <c r="FR74" s="52"/>
      <c r="FS74" s="52"/>
      <c r="FT74" s="52"/>
      <c r="FU74" s="52"/>
      <c r="FV74" s="52"/>
      <c r="FW74" s="52"/>
      <c r="FX74" s="52"/>
      <c r="FY74" s="52"/>
      <c r="FZ74" s="52"/>
      <c r="GA74" s="52"/>
      <c r="GB74" s="52"/>
      <c r="GC74" s="52"/>
      <c r="GE74" s="52"/>
      <c r="GF74" s="52"/>
      <c r="GG74" s="52"/>
      <c r="GH74" s="52"/>
      <c r="GI74" s="52"/>
      <c r="GJ74" s="52"/>
      <c r="GK74" s="52"/>
      <c r="GL74" s="52"/>
      <c r="GM74" s="52"/>
      <c r="GN74" s="52"/>
      <c r="GO74" s="52"/>
      <c r="GP74" s="52"/>
    </row>
    <row r="75" spans="2:214" ht="5.5" customHeight="1">
      <c r="B75" s="46"/>
      <c r="C75" s="48"/>
    </row>
    <row r="76" spans="2:214" ht="12.5" customHeight="1">
      <c r="B76" s="46"/>
      <c r="C76" s="57" t="s">
        <v>10</v>
      </c>
      <c r="D76" s="63"/>
      <c r="E76" s="25">
        <v>4.9500000000000002E-2</v>
      </c>
      <c r="F76" s="25">
        <v>5.0700000000000002E-2</v>
      </c>
      <c r="G76" s="25">
        <v>5.2000000000000005E-2</v>
      </c>
      <c r="H76" s="25">
        <v>5.5099999999999996E-2</v>
      </c>
      <c r="I76" s="25">
        <v>5.5999999999999994E-2</v>
      </c>
      <c r="J76" s="25">
        <v>5.2999999999999999E-2</v>
      </c>
      <c r="K76" s="25">
        <v>5.1200000000000002E-2</v>
      </c>
      <c r="L76" s="25">
        <v>4.8799999999999996E-2</v>
      </c>
      <c r="M76" s="25">
        <v>4.6600000000000003E-2</v>
      </c>
      <c r="N76" s="25">
        <v>4.53E-2</v>
      </c>
      <c r="O76" s="25">
        <v>4.2999999999999997E-2</v>
      </c>
      <c r="P76" s="39">
        <v>4.1700000000000001E-2</v>
      </c>
      <c r="Q76" s="63"/>
      <c r="R76" s="39">
        <v>4.1299999999999996E-2</v>
      </c>
      <c r="S76" s="39">
        <v>4.07E-2</v>
      </c>
      <c r="T76" s="39">
        <v>4.0199999999999993E-2</v>
      </c>
      <c r="U76" s="39">
        <v>4.0399999999999998E-2</v>
      </c>
      <c r="V76" s="39">
        <v>4.0999999999999995E-2</v>
      </c>
      <c r="W76" s="39">
        <v>4.0300000000000002E-2</v>
      </c>
      <c r="X76" s="39">
        <v>4.0899999999999999E-2</v>
      </c>
      <c r="Y76" s="39">
        <v>4.1299999999999996E-2</v>
      </c>
      <c r="Z76" s="39">
        <v>4.2099999999999999E-2</v>
      </c>
      <c r="AA76" s="39">
        <v>4.2300000000000004E-2</v>
      </c>
      <c r="AB76" s="39">
        <v>4.2699999999999995E-2</v>
      </c>
      <c r="AC76" s="39">
        <v>4.3700000000000003E-2</v>
      </c>
      <c r="AD76" s="63"/>
      <c r="AE76" s="39">
        <v>4.6300000000000001E-2</v>
      </c>
      <c r="AF76" s="39">
        <v>4.7199999999999999E-2</v>
      </c>
      <c r="AG76" s="39">
        <v>4.8499999999999995E-2</v>
      </c>
      <c r="AH76" s="39">
        <v>5.04E-2</v>
      </c>
      <c r="AI76" s="39">
        <v>5.2600000000000001E-2</v>
      </c>
      <c r="AJ76" s="39">
        <v>5.2400000000000002E-2</v>
      </c>
      <c r="AK76" s="39">
        <v>5.4699999999999999E-2</v>
      </c>
      <c r="AL76" s="39">
        <v>5.62E-2</v>
      </c>
      <c r="AM76" s="39">
        <v>5.6900000000000006E-2</v>
      </c>
      <c r="AN76" s="39">
        <v>5.7999999999999996E-2</v>
      </c>
      <c r="AO76" s="39">
        <v>5.8099999999999999E-2</v>
      </c>
      <c r="AP76" s="39">
        <v>5.91E-2</v>
      </c>
      <c r="AQ76" s="63"/>
      <c r="AR76" s="39">
        <v>6.0999999999999999E-2</v>
      </c>
      <c r="AS76" s="39">
        <v>6.1200000000000004E-2</v>
      </c>
      <c r="AT76" s="39">
        <v>6.0499999999999998E-2</v>
      </c>
      <c r="AU76" s="39">
        <v>6.2E-2</v>
      </c>
      <c r="AV76" s="39">
        <v>6.2899999999999998E-2</v>
      </c>
      <c r="AW76" s="39">
        <v>6.3E-2</v>
      </c>
      <c r="AX76" s="39">
        <v>6.1799999999999994E-2</v>
      </c>
      <c r="AY76" s="39">
        <v>6.0700000000000004E-2</v>
      </c>
      <c r="AZ76" s="39">
        <v>5.9299999999999999E-2</v>
      </c>
      <c r="BA76" s="39">
        <v>5.9000000000000004E-2</v>
      </c>
      <c r="BB76" s="39">
        <v>5.7599999999999998E-2</v>
      </c>
      <c r="BC76" s="39">
        <v>5.5800000000000002E-2</v>
      </c>
      <c r="BD76" s="63"/>
      <c r="BE76" s="39">
        <v>5.7000000000000002E-2</v>
      </c>
      <c r="BF76" s="39">
        <v>5.6600000000000004E-2</v>
      </c>
      <c r="BG76" s="39">
        <v>5.5800000000000002E-2</v>
      </c>
      <c r="BH76" s="39">
        <v>5.6299999999999996E-2</v>
      </c>
      <c r="BI76" s="39">
        <v>5.7200000000000001E-2</v>
      </c>
      <c r="BJ76" s="39">
        <v>5.5899999999999998E-2</v>
      </c>
      <c r="BK76" s="39">
        <v>5.6500000000000002E-2</v>
      </c>
      <c r="BL76" s="39">
        <v>5.6500000000000002E-2</v>
      </c>
      <c r="BM76" s="39">
        <v>5.6900000000000006E-2</v>
      </c>
      <c r="BN76" s="39">
        <v>5.5899999999999998E-2</v>
      </c>
      <c r="BO76" s="39">
        <v>5.4699999999999999E-2</v>
      </c>
      <c r="BP76" s="39">
        <v>5.4000000000000006E-2</v>
      </c>
      <c r="BQ76" s="63"/>
      <c r="BR76" s="39">
        <v>5.74E-2</v>
      </c>
      <c r="BS76" s="39">
        <v>5.8099999999999999E-2</v>
      </c>
      <c r="BT76" s="39">
        <v>5.91E-2</v>
      </c>
      <c r="BU76" s="39">
        <v>6.2100000000000002E-2</v>
      </c>
      <c r="BV76" s="39">
        <v>6.3799999999999996E-2</v>
      </c>
      <c r="BW76" s="39">
        <v>6.5000000000000002E-2</v>
      </c>
      <c r="BX76" s="39">
        <v>6.7299999999999999E-2</v>
      </c>
      <c r="BY76" s="39">
        <v>6.9699999999999998E-2</v>
      </c>
      <c r="BZ76" s="39">
        <v>6.8900000000000003E-2</v>
      </c>
      <c r="CA76" s="39">
        <v>6.8600000000000008E-2</v>
      </c>
      <c r="CB76" s="39">
        <v>6.9400000000000003E-2</v>
      </c>
      <c r="CC76" s="39">
        <v>7.0599999999999996E-2</v>
      </c>
      <c r="CD76" s="63"/>
      <c r="CE76" s="39">
        <v>7.17E-2</v>
      </c>
      <c r="CF76" s="39">
        <v>7.4200000000000002E-2</v>
      </c>
      <c r="CG76" s="39">
        <v>7.2499999999999995E-2</v>
      </c>
      <c r="CH76" s="39">
        <v>7.3700000000000002E-2</v>
      </c>
      <c r="CI76" s="39">
        <v>7.5600000000000001E-2</v>
      </c>
      <c r="CJ76" s="39">
        <v>7.3700000000000002E-2</v>
      </c>
      <c r="CK76" s="39">
        <v>7.7800000000000008E-2</v>
      </c>
      <c r="CL76" s="39">
        <v>8.0100000000000005E-2</v>
      </c>
      <c r="CM76" s="33">
        <v>7.5999999999999998E-2</v>
      </c>
      <c r="CN76" s="33">
        <v>7.6999999999999999E-2</v>
      </c>
      <c r="CO76" s="33">
        <v>7.8E-2</v>
      </c>
      <c r="CP76" s="33">
        <v>7.8E-2</v>
      </c>
      <c r="CQ76" s="63"/>
      <c r="CR76" s="33">
        <f>CP76*(1+(($DC$78/$CP$78)^(1/12)-1))</f>
        <v>7.8083237553804877E-2</v>
      </c>
      <c r="CS76" s="33">
        <f>CR76*(1+(($DC$78/$CP$78)^(1/12)-1))</f>
        <v>7.8166563934409294E-2</v>
      </c>
      <c r="CT76" s="33">
        <f t="shared" ref="CT76:DC76" si="160">CS76*(1+(($DC$78/$CP$78)^(1/12)-1))</f>
        <v>7.8249979236604594E-2</v>
      </c>
      <c r="CU76" s="33">
        <f t="shared" si="160"/>
        <v>7.8333483555283287E-2</v>
      </c>
      <c r="CV76" s="33">
        <f t="shared" si="160"/>
        <v>7.8417076985439149E-2</v>
      </c>
      <c r="CW76" s="33">
        <f t="shared" si="160"/>
        <v>7.8500759622167321E-2</v>
      </c>
      <c r="CX76" s="33">
        <f t="shared" si="160"/>
        <v>7.8584531560664431E-2</v>
      </c>
      <c r="CY76" s="33">
        <f t="shared" si="160"/>
        <v>7.8668392896228692E-2</v>
      </c>
      <c r="CZ76" s="33">
        <f t="shared" si="160"/>
        <v>7.8752343724260016E-2</v>
      </c>
      <c r="DA76" s="33">
        <f t="shared" si="160"/>
        <v>7.8836384140260132E-2</v>
      </c>
      <c r="DB76" s="33">
        <f t="shared" si="160"/>
        <v>7.8920514239832665E-2</v>
      </c>
      <c r="DC76" s="33">
        <f t="shared" si="160"/>
        <v>7.9004734118683265E-2</v>
      </c>
      <c r="DD76" s="63"/>
      <c r="DE76" s="33">
        <f>DC76*(1+((DP78/DC78)^(1/12)-1))</f>
        <v>7.8369065813776867E-2</v>
      </c>
      <c r="DF76" s="33">
        <f>DE76*(1+((DP78/DC78)^(1/12)-1))</f>
        <v>7.7738512065591278E-2</v>
      </c>
      <c r="DG76" s="33">
        <f>DF76*(1+((DP78/DC78)^(1/12)-1))</f>
        <v>7.7113031722648218E-2</v>
      </c>
      <c r="DH76" s="33">
        <f>DG76*(1+((DP78/DC78)^(1/12)-1))</f>
        <v>7.6492583964572203E-2</v>
      </c>
      <c r="DI76" s="33">
        <f>DH76*(1+((DP78/DC78)^(1/12)-1))</f>
        <v>7.5877128299426555E-2</v>
      </c>
      <c r="DJ76" s="33">
        <f>DI76*(1+((DP78/DC78)^(1/12)-1))</f>
        <v>7.5266624561070763E-2</v>
      </c>
      <c r="DK76" s="33">
        <f>DJ76*(1+((DP78/DC78)^(1/12)-1))</f>
        <v>7.4661032906539165E-2</v>
      </c>
      <c r="DL76" s="33">
        <f>DK76*(1+((DP78/DC78)^(1/12)-1))</f>
        <v>7.4060313813440706E-2</v>
      </c>
      <c r="DM76" s="33">
        <f>DL76*(1+((DP78/DC78)^(1/12)-1))</f>
        <v>7.3464428077379573E-2</v>
      </c>
      <c r="DN76" s="33">
        <f>DM76*(1+((DP78/DC78)^(1/12)-1))</f>
        <v>7.2873336809396658E-2</v>
      </c>
      <c r="DO76" s="33">
        <f>DN76*(1+((DP78/DC78)^(1/12)-1))</f>
        <v>7.2287001433431544E-2</v>
      </c>
      <c r="DP76" s="33">
        <f>DO76*(1+((DP78/DC78)^(1/12)-1))</f>
        <v>7.1705383683804955E-2</v>
      </c>
      <c r="DQ76" s="63"/>
      <c r="DR76" s="33">
        <f>DP76*(1+((EC78/DP78)^(1/12)-1))</f>
        <v>7.1113934488676353E-2</v>
      </c>
      <c r="DS76" s="33">
        <f>DR76*(1+((EC78/DP78)^(1/12)-1))</f>
        <v>7.052736375779195E-2</v>
      </c>
      <c r="DT76" s="33">
        <f>DS76*(1+((EC78/DP78)^(1/12)-1))</f>
        <v>6.99456312520009E-2</v>
      </c>
      <c r="DU76" s="33">
        <f>DT76*(1+((EC78/DP78)^(1/12)-1))</f>
        <v>6.9368697064057891E-2</v>
      </c>
      <c r="DV76" s="33">
        <f>DU76*(1+((EC78/DP78)^(1/12)-1))</f>
        <v>6.8796521615885467E-2</v>
      </c>
      <c r="DW76" s="33">
        <f>DV76*(1+((EC78/DP78)^(1/12)-1))</f>
        <v>6.8229065655858956E-2</v>
      </c>
      <c r="DX76" s="33">
        <f>DW76*(1+((EC78/DP78)^(1/12)-1))</f>
        <v>6.7666290256113773E-2</v>
      </c>
      <c r="DY76" s="33">
        <f>DX76*(1+((EC78/DP78)^(1/12)-1))</f>
        <v>6.7108156809874975E-2</v>
      </c>
      <c r="DZ76" s="33">
        <f>DY76*(1+((EC78/DP78)^(1/12)-1))</f>
        <v>6.6554627028808766E-2</v>
      </c>
      <c r="EA76" s="33">
        <f>DZ76*(1+((EC78/DP78)^(1/12)-1))</f>
        <v>6.6005662940395921E-2</v>
      </c>
      <c r="EB76" s="33">
        <f>EA76*(1+((EC78/DP78)^(1/12)-1))</f>
        <v>6.5461226885326823E-2</v>
      </c>
      <c r="EC76" s="33">
        <f>EB76*(1+((EC78/DP78)^(1/12)-1))</f>
        <v>6.4921281514918022E-2</v>
      </c>
      <c r="ED76" s="63"/>
      <c r="EE76" s="33">
        <f>EC76*(1+((EP78/EC78)^(1/12)-1))</f>
        <v>6.449856203564136E-2</v>
      </c>
      <c r="EF76" s="33">
        <f>EE76*(1+((EP78/EC78)^(1/12)-1))</f>
        <v>6.4078594993685567E-2</v>
      </c>
      <c r="EG76" s="33">
        <f>EF76*(1+((EP78/EC78)^(1/12)-1))</f>
        <v>6.3661362467209853E-2</v>
      </c>
      <c r="EH76" s="33">
        <f>EG76*(1+((EP78/EC78)^(1/12)-1))</f>
        <v>6.3246846651067223E-2</v>
      </c>
      <c r="EI76" s="33">
        <f>EH76*(1+((EP78/EC78)^(1/12)-1))</f>
        <v>6.283502985604468E-2</v>
      </c>
      <c r="EJ76" s="33">
        <f>EI76*(1+((EP78/EC78)^(1/12)-1))</f>
        <v>6.2425894508108315E-2</v>
      </c>
      <c r="EK76" s="33">
        <f>EJ76*(1+((EP78/EC78)^(1/12)-1))</f>
        <v>6.2019423147653373E-2</v>
      </c>
      <c r="EL76" s="33">
        <f>EK76*(1+((EP78/EC78)^(1/12)-1))</f>
        <v>6.1615598428759147E-2</v>
      </c>
      <c r="EM76" s="33">
        <f>EL76*(1+((EP78/EC78)^(1/12)-1))</f>
        <v>6.1214403118448772E-2</v>
      </c>
      <c r="EN76" s="33">
        <f>EM76*(1+((EP78/EC78)^(1/12)-1))</f>
        <v>6.0815820095953814E-2</v>
      </c>
      <c r="EO76" s="33">
        <f>EN76*(1+((EP78/EC78)^(1/12)-1))</f>
        <v>6.0419832351983643E-2</v>
      </c>
      <c r="EP76" s="33">
        <f>EO76*(1+((EP78/EC78)^(1/12)-1))</f>
        <v>6.0026422987999588E-2</v>
      </c>
      <c r="ER76" s="33">
        <f>EP76*(1+(($FC$78/$EP$78)^(1/12)-1))</f>
        <v>5.9770016108970925E-2</v>
      </c>
      <c r="ES76" s="33">
        <f>ER76*(1+(($FC$78/$EP$78)^(1/12)-1))</f>
        <v>5.9514704489068843E-2</v>
      </c>
      <c r="ET76" s="33">
        <f t="shared" ref="ET76:FC76" si="161">ES76*(1+(($FC$78/$EP$78)^(1/12)-1))</f>
        <v>5.9260483449820746E-2</v>
      </c>
      <c r="EU76" s="33">
        <f t="shared" si="161"/>
        <v>5.9007348332738463E-2</v>
      </c>
      <c r="EV76" s="33">
        <f t="shared" si="161"/>
        <v>5.8755294499232856E-2</v>
      </c>
      <c r="EW76" s="33">
        <f t="shared" si="161"/>
        <v>5.8504317330528834E-2</v>
      </c>
      <c r="EX76" s="33">
        <f t="shared" si="161"/>
        <v>5.8254412227580717E-2</v>
      </c>
      <c r="EY76" s="33">
        <f t="shared" si="161"/>
        <v>5.8005574610987952E-2</v>
      </c>
      <c r="EZ76" s="33">
        <f t="shared" si="161"/>
        <v>5.77577999209112E-2</v>
      </c>
      <c r="FA76" s="33">
        <f t="shared" si="161"/>
        <v>5.7511083616988784E-2</v>
      </c>
      <c r="FB76" s="33">
        <f t="shared" si="161"/>
        <v>5.7265421178253492E-2</v>
      </c>
      <c r="FC76" s="33">
        <f t="shared" si="161"/>
        <v>5.7020808103049707E-2</v>
      </c>
      <c r="FE76" s="33">
        <f>FC76*(1+(($FP$78/$FC$78)^(1/12)-1))</f>
        <v>5.6853542495359961E-2</v>
      </c>
      <c r="FF76" s="33">
        <f t="shared" ref="FF76:FP76" si="162">FE76*(1+(($FP$78/$FC$78)^(1/12)-1))</f>
        <v>5.6686767546860195E-2</v>
      </c>
      <c r="FG76" s="33">
        <f t="shared" si="162"/>
        <v>5.6520481818244123E-2</v>
      </c>
      <c r="FH76" s="33">
        <f t="shared" si="162"/>
        <v>5.6354683874427533E-2</v>
      </c>
      <c r="FI76" s="33">
        <f t="shared" si="162"/>
        <v>5.6189372284535917E-2</v>
      </c>
      <c r="FJ76" s="33">
        <f t="shared" si="162"/>
        <v>5.6024545621892116E-2</v>
      </c>
      <c r="FK76" s="33">
        <f t="shared" si="162"/>
        <v>5.5860202464003993E-2</v>
      </c>
      <c r="FL76" s="33">
        <f t="shared" si="162"/>
        <v>5.5696341392552182E-2</v>
      </c>
      <c r="FM76" s="33">
        <f t="shared" si="162"/>
        <v>5.5532960993377824E-2</v>
      </c>
      <c r="FN76" s="33">
        <f t="shared" si="162"/>
        <v>5.5370059856470373E-2</v>
      </c>
      <c r="FO76" s="33">
        <f t="shared" si="162"/>
        <v>5.5207636575955434E-2</v>
      </c>
      <c r="FP76" s="33">
        <f t="shared" si="162"/>
        <v>5.5045689750082616E-2</v>
      </c>
      <c r="FR76" s="33">
        <f>FP76*(1+(($GC$78/$FP$78)^(1/12)-1))</f>
        <v>5.4959069269604782E-2</v>
      </c>
      <c r="FS76" s="33">
        <f t="shared" ref="FS76:GC76" si="163">FR76*(1+(($GC$78/$FP$78)^(1/12)-1))</f>
        <v>5.4872585096032579E-2</v>
      </c>
      <c r="FT76" s="33">
        <f t="shared" si="163"/>
        <v>5.4786237014872015E-2</v>
      </c>
      <c r="FU76" s="33">
        <f t="shared" si="163"/>
        <v>5.4700024811966633E-2</v>
      </c>
      <c r="FV76" s="33">
        <f t="shared" si="163"/>
        <v>5.4613948273496971E-2</v>
      </c>
      <c r="FW76" s="33">
        <f t="shared" si="163"/>
        <v>5.4528007185980033E-2</v>
      </c>
      <c r="FX76" s="33">
        <f t="shared" si="163"/>
        <v>5.4442201336268772E-2</v>
      </c>
      <c r="FY76" s="33">
        <f t="shared" si="163"/>
        <v>5.4356530511551537E-2</v>
      </c>
      <c r="FZ76" s="33">
        <f t="shared" si="163"/>
        <v>5.427099449935157E-2</v>
      </c>
      <c r="GA76" s="33">
        <f t="shared" si="163"/>
        <v>5.4185593087526462E-2</v>
      </c>
      <c r="GB76" s="33">
        <f t="shared" si="163"/>
        <v>5.4100326064267644E-2</v>
      </c>
      <c r="GC76" s="33">
        <f t="shared" si="163"/>
        <v>5.401519321809984E-2</v>
      </c>
      <c r="GE76" s="33">
        <f>GC76*(1+(($GP$78/$GC$78)^(1/12)-1))</f>
        <v>5.3928558333736838E-2</v>
      </c>
      <c r="GF76" s="33">
        <f t="shared" ref="GF76:GP76" si="164">GE76*(1+(($GP$78/$GC$78)^(1/12)-1))</f>
        <v>5.3842062402930074E-2</v>
      </c>
      <c r="GG76" s="33">
        <f t="shared" si="164"/>
        <v>5.3755705202812157E-2</v>
      </c>
      <c r="GH76" s="33">
        <f t="shared" si="164"/>
        <v>5.3669486510873152E-2</v>
      </c>
      <c r="GI76" s="33">
        <f t="shared" si="164"/>
        <v>5.3583406104960006E-2</v>
      </c>
      <c r="GJ76" s="33">
        <f t="shared" si="164"/>
        <v>5.3497463763275972E-2</v>
      </c>
      <c r="GK76" s="33">
        <f t="shared" si="164"/>
        <v>5.3411659264380053E-2</v>
      </c>
      <c r="GL76" s="33">
        <f t="shared" si="164"/>
        <v>5.3325992387186417E-2</v>
      </c>
      <c r="GM76" s="33">
        <f t="shared" si="164"/>
        <v>5.3240462910963827E-2</v>
      </c>
      <c r="GN76" s="33">
        <f t="shared" si="164"/>
        <v>5.315507061533508E-2</v>
      </c>
      <c r="GO76" s="33">
        <f t="shared" si="164"/>
        <v>5.3069815280276433E-2</v>
      </c>
      <c r="GP76" s="33">
        <f t="shared" si="164"/>
        <v>5.2984696686117043E-2</v>
      </c>
    </row>
    <row r="77" spans="2:214" ht="3" customHeight="1">
      <c r="B77" s="46"/>
      <c r="C77" s="48"/>
    </row>
    <row r="78" spans="2:214" s="5" customFormat="1">
      <c r="B78" s="69"/>
      <c r="C78" s="70" t="s">
        <v>31</v>
      </c>
      <c r="D78" s="71"/>
      <c r="E78" s="78">
        <f>E76</f>
        <v>4.9500000000000002E-2</v>
      </c>
      <c r="F78" s="78">
        <f>AVERAGE($E76:F$76)</f>
        <v>5.0100000000000006E-2</v>
      </c>
      <c r="G78" s="78">
        <f>AVERAGE($E76:G$76)</f>
        <v>5.0733333333333332E-2</v>
      </c>
      <c r="H78" s="78">
        <f>AVERAGE($E76:H$76)</f>
        <v>5.1824999999999996E-2</v>
      </c>
      <c r="I78" s="78">
        <f>AVERAGE($E76:I$76)</f>
        <v>5.2659999999999998E-2</v>
      </c>
      <c r="J78" s="78">
        <f>AVERAGE($E76:J$76)</f>
        <v>5.2716666666666662E-2</v>
      </c>
      <c r="K78" s="78">
        <f>AVERAGE($E76:K$76)</f>
        <v>5.2499999999999998E-2</v>
      </c>
      <c r="L78" s="78">
        <f>AVERAGE($E76:L$76)</f>
        <v>5.20375E-2</v>
      </c>
      <c r="M78" s="78">
        <f>AVERAGE($E76:M$76)</f>
        <v>5.1433333333333331E-2</v>
      </c>
      <c r="N78" s="78">
        <f>AVERAGE($E76:N$76)</f>
        <v>5.0819999999999997E-2</v>
      </c>
      <c r="O78" s="78">
        <f>AVERAGE($E76:O$76)</f>
        <v>5.0109090909090909E-2</v>
      </c>
      <c r="P78" s="73">
        <f>ANUAL!E59</f>
        <v>5.0208333333333348E-2</v>
      </c>
      <c r="Q78" s="71"/>
      <c r="R78" s="78">
        <f>AVERAGE(F76:R76)</f>
        <v>4.8724999999999997E-2</v>
      </c>
      <c r="S78" s="78">
        <f>AVERAGE(G76:S76)</f>
        <v>4.7891666666666666E-2</v>
      </c>
      <c r="T78" s="78">
        <f t="shared" ref="T78" si="165">AVERAGE(H76:T76)</f>
        <v>4.690833333333333E-2</v>
      </c>
      <c r="U78" s="78">
        <f t="shared" ref="U78" si="166">AVERAGE(I76:U76)</f>
        <v>4.5683333333333326E-2</v>
      </c>
      <c r="V78" s="78">
        <f t="shared" ref="V78" si="167">AVERAGE(J76:V76)</f>
        <v>4.4433333333333332E-2</v>
      </c>
      <c r="W78" s="78">
        <f t="shared" ref="W78" si="168">AVERAGE(K76:W76)</f>
        <v>4.3374999999999997E-2</v>
      </c>
      <c r="X78" s="78">
        <f t="shared" ref="X78" si="169">AVERAGE(L76:X76)</f>
        <v>4.2516666666666668E-2</v>
      </c>
      <c r="Y78" s="78">
        <f t="shared" ref="Y78" si="170">AVERAGE(M76:Y76)</f>
        <v>4.1891666666666667E-2</v>
      </c>
      <c r="Z78" s="78">
        <f>AVERAGE(N76:Z76)</f>
        <v>4.1516666666666667E-2</v>
      </c>
      <c r="AA78" s="78">
        <f t="shared" ref="AA78" si="171">AVERAGE(O76:AA76)</f>
        <v>4.1266666666666667E-2</v>
      </c>
      <c r="AB78" s="78">
        <f t="shared" ref="AB78" si="172">AVERAGE(P76:AB76)</f>
        <v>4.1241666666666663E-2</v>
      </c>
      <c r="AC78" s="78">
        <f>ANUAL!G59</f>
        <v>4.211666666666667E-2</v>
      </c>
      <c r="AD78" s="88"/>
      <c r="AE78" s="78">
        <f>AVERAGE(S76:AE76)</f>
        <v>4.1825000000000001E-2</v>
      </c>
      <c r="AF78" s="78">
        <f>AVERAGE(T76:AF76)</f>
        <v>4.2366666666666671E-2</v>
      </c>
      <c r="AG78" s="78">
        <f t="shared" ref="AG78" si="173">AVERAGE(U76:AG76)</f>
        <v>4.3058333333333337E-2</v>
      </c>
      <c r="AH78" s="78">
        <f t="shared" ref="AH78" si="174">AVERAGE(V76:AH76)</f>
        <v>4.3891666666666669E-2</v>
      </c>
      <c r="AI78" s="78">
        <f t="shared" ref="AI78" si="175">AVERAGE(W76:AI76)</f>
        <v>4.4858333333333333E-2</v>
      </c>
      <c r="AJ78" s="78">
        <f t="shared" ref="AJ78" si="176">AVERAGE(X76:AJ76)</f>
        <v>4.5866666666666667E-2</v>
      </c>
      <c r="AK78" s="78">
        <f t="shared" ref="AK78" si="177">AVERAGE(Y76:AK76)</f>
        <v>4.7016666666666672E-2</v>
      </c>
      <c r="AL78" s="78">
        <f t="shared" ref="AL78" si="178">AVERAGE(Z76:AL76)</f>
        <v>4.8258333333333341E-2</v>
      </c>
      <c r="AM78" s="78">
        <f>AVERAGE(AA76:AM76)</f>
        <v>4.9491666666666677E-2</v>
      </c>
      <c r="AN78" s="78">
        <f t="shared" ref="AN78" si="179">AVERAGE(AB76:AN76)</f>
        <v>5.0800000000000012E-2</v>
      </c>
      <c r="AO78" s="78">
        <f t="shared" ref="AO78" si="180">AVERAGE(AC76:AO76)</f>
        <v>5.2083333333333336E-2</v>
      </c>
      <c r="AP78" s="78">
        <f>ANUAL!I59</f>
        <v>5.4349999999999989E-2</v>
      </c>
      <c r="AQ78" s="88"/>
      <c r="AR78" s="78">
        <f>AVERAGE(AF76:AR76)</f>
        <v>5.459166666666667E-2</v>
      </c>
      <c r="AS78" s="78">
        <f>AVERAGE(AG76:AS76)</f>
        <v>5.5758333333333326E-2</v>
      </c>
      <c r="AT78" s="78">
        <f t="shared" ref="AT78" si="181">AVERAGE(AH76:AT76)</f>
        <v>5.6758333333333327E-2</v>
      </c>
      <c r="AU78" s="78">
        <f t="shared" ref="AU78" si="182">AVERAGE(AI76:AU76)</f>
        <v>5.7725000000000005E-2</v>
      </c>
      <c r="AV78" s="78">
        <f t="shared" ref="AV78" si="183">AVERAGE(AJ76:AV76)</f>
        <v>5.8583333333333321E-2</v>
      </c>
      <c r="AW78" s="78">
        <f t="shared" ref="AW78" si="184">AVERAGE(AK76:AW76)</f>
        <v>5.9466666666666647E-2</v>
      </c>
      <c r="AX78" s="78">
        <f t="shared" ref="AX78" si="185">AVERAGE(AL76:AX76)</f>
        <v>6.0058333333333318E-2</v>
      </c>
      <c r="AY78" s="78">
        <f t="shared" ref="AY78" si="186">AVERAGE(AM76:AY76)</f>
        <v>6.0433333333333332E-2</v>
      </c>
      <c r="AZ78" s="78">
        <f>AVERAGE(AN76:AZ76)</f>
        <v>6.0633333333333338E-2</v>
      </c>
      <c r="BA78" s="78">
        <f t="shared" ref="BA78" si="187">AVERAGE(AO76:BA76)</f>
        <v>6.0716666666666669E-2</v>
      </c>
      <c r="BB78" s="78">
        <f t="shared" ref="BB78" si="188">AVERAGE(AP76:BB76)</f>
        <v>6.0675000000000007E-2</v>
      </c>
      <c r="BC78" s="78">
        <f>ANUAL!K59</f>
        <v>6.1808333333333333E-2</v>
      </c>
      <c r="BD78" s="88"/>
      <c r="BE78" s="78">
        <f>AVERAGE(AS76:BE76)</f>
        <v>6.0066666666666664E-2</v>
      </c>
      <c r="BF78" s="78">
        <f>AVERAGE(AT76:BF76)</f>
        <v>5.9683333333333338E-2</v>
      </c>
      <c r="BG78" s="78">
        <f t="shared" ref="BG78:BO78" si="189">AVERAGE(AU76:BG76)</f>
        <v>5.9291666666666666E-2</v>
      </c>
      <c r="BH78" s="78">
        <f t="shared" si="189"/>
        <v>5.8816666666666663E-2</v>
      </c>
      <c r="BI78" s="78">
        <f t="shared" si="189"/>
        <v>5.8341666666666674E-2</v>
      </c>
      <c r="BJ78" s="78">
        <f t="shared" si="189"/>
        <v>5.7749999999999996E-2</v>
      </c>
      <c r="BK78" s="78">
        <f t="shared" si="189"/>
        <v>5.7308333333333329E-2</v>
      </c>
      <c r="BL78" s="78">
        <f t="shared" si="189"/>
        <v>5.6958333333333333E-2</v>
      </c>
      <c r="BM78" s="78">
        <f>AVERAGE(BA76:BM76)</f>
        <v>5.6758333333333334E-2</v>
      </c>
      <c r="BN78" s="78">
        <f t="shared" si="189"/>
        <v>5.6500000000000002E-2</v>
      </c>
      <c r="BO78" s="78">
        <f t="shared" si="189"/>
        <v>5.6258333333333327E-2</v>
      </c>
      <c r="BP78" s="78">
        <f>ANUAL!M59</f>
        <v>5.610833333333333E-2</v>
      </c>
      <c r="BQ78" s="88"/>
      <c r="BR78" s="78">
        <f>AVERAGE(BF76:BR76)</f>
        <v>5.6141666666666666E-2</v>
      </c>
      <c r="BS78" s="78">
        <f>AVERAGE(BG76:BS76)</f>
        <v>5.626666666666668E-2</v>
      </c>
      <c r="BT78" s="78">
        <f t="shared" ref="BT78" si="190">AVERAGE(BH76:BT76)</f>
        <v>5.6541666666666678E-2</v>
      </c>
      <c r="BU78" s="78">
        <f>AVERAGE(BI76:BU76)</f>
        <v>5.7025000000000013E-2</v>
      </c>
      <c r="BV78" s="78">
        <f t="shared" ref="BV78" si="191">AVERAGE(BJ76:BV76)</f>
        <v>5.7575000000000008E-2</v>
      </c>
      <c r="BW78" s="78">
        <f t="shared" ref="BW78" si="192">AVERAGE(BK76:BW76)</f>
        <v>5.8333333333333327E-2</v>
      </c>
      <c r="BX78" s="78">
        <f t="shared" ref="BX78" si="193">AVERAGE(BL76:BX76)</f>
        <v>5.9233333333333332E-2</v>
      </c>
      <c r="BY78" s="78">
        <f t="shared" ref="BY78" si="194">AVERAGE(BM76:BY76)</f>
        <v>6.0333333333333329E-2</v>
      </c>
      <c r="BZ78" s="78">
        <f>AVERAGE(BN76:BZ76)</f>
        <v>6.133333333333333E-2</v>
      </c>
      <c r="CA78" s="78">
        <f t="shared" ref="CA78" si="195">AVERAGE(BO76:CA76)</f>
        <v>6.2391666666666658E-2</v>
      </c>
      <c r="CB78" s="78">
        <f t="shared" ref="CB78" si="196">AVERAGE(BP76:CB76)</f>
        <v>6.3616666666666655E-2</v>
      </c>
      <c r="CC78" s="78">
        <f>ANUAL!O59</f>
        <v>6.5000000000000002E-2</v>
      </c>
      <c r="CD78" s="88"/>
      <c r="CE78" s="78">
        <f>AVERAGE(BS76:CE76)</f>
        <v>6.6191666666666663E-2</v>
      </c>
      <c r="CF78" s="78">
        <f>AVERAGE(BT76:CF76)</f>
        <v>6.7533333333333348E-2</v>
      </c>
      <c r="CG78" s="78">
        <f t="shared" ref="CG78" si="197">AVERAGE(BU76:CG76)</f>
        <v>6.8650000000000003E-2</v>
      </c>
      <c r="CH78" s="78">
        <f t="shared" ref="CH78" si="198">AVERAGE(BV76:CH76)</f>
        <v>6.9616666666666674E-2</v>
      </c>
      <c r="CI78" s="78">
        <f t="shared" ref="CI78" si="199">AVERAGE(BW76:CI76)</f>
        <v>7.060000000000001E-2</v>
      </c>
      <c r="CJ78" s="78">
        <f t="shared" ref="CJ78" si="200">AVERAGE(BX76:CJ76)</f>
        <v>7.1325E-2</v>
      </c>
      <c r="CK78" s="78">
        <f t="shared" ref="CK78" si="201">AVERAGE(BY76:CK76)</f>
        <v>7.22E-2</v>
      </c>
      <c r="CL78" s="78">
        <f t="shared" ref="CL78" si="202">AVERAGE(BZ76:CL76)</f>
        <v>7.3066666666666669E-2</v>
      </c>
      <c r="CM78" s="78">
        <f>AVERAGE(CA76:CM76)</f>
        <v>7.365833333333334E-2</v>
      </c>
      <c r="CN78" s="78">
        <f t="shared" ref="CN78" si="203">AVERAGE(CB76:CN76)</f>
        <v>7.4358333333333332E-2</v>
      </c>
      <c r="CO78" s="78">
        <f t="shared" ref="CO78" si="204">AVERAGE(CC76:CO76)</f>
        <v>7.5074999999999989E-2</v>
      </c>
      <c r="CP78" s="78">
        <f>ANUAL!Q59</f>
        <v>7.5691666666666671E-2</v>
      </c>
      <c r="CQ78" s="88"/>
      <c r="CR78" s="78">
        <f>AVERAGE(CF76:CR76)</f>
        <v>7.622360312948373E-2</v>
      </c>
      <c r="CS78" s="78">
        <f>AVERAGE(CG76:CS76)</f>
        <v>7.6554150124017839E-2</v>
      </c>
      <c r="CT78" s="78">
        <f t="shared" ref="CT78" si="205">AVERAGE(CH76:CT76)</f>
        <v>7.703331506040155E-2</v>
      </c>
      <c r="CU78" s="78">
        <f t="shared" ref="CU78" si="206">AVERAGE(CI76:CU76)</f>
        <v>7.7419438690008502E-2</v>
      </c>
      <c r="CV78" s="78">
        <f t="shared" ref="CV78" si="207">AVERAGE(CJ76:CV76)</f>
        <v>7.7654195105461774E-2</v>
      </c>
      <c r="CW78" s="78">
        <f t="shared" ref="CW78" si="208">AVERAGE(CK76:CW76)</f>
        <v>7.8054258407309035E-2</v>
      </c>
      <c r="CX78" s="78">
        <f t="shared" ref="CX78" si="209">AVERAGE(CL76:CX76)</f>
        <v>7.8119636037364423E-2</v>
      </c>
      <c r="CY78" s="78">
        <f t="shared" ref="CY78" si="210">AVERAGE(CM76:CY76)</f>
        <v>7.800033544538347E-2</v>
      </c>
      <c r="CZ78" s="78">
        <f t="shared" ref="CZ78" si="211">AVERAGE(CN76:CZ76)</f>
        <v>7.8229697422405139E-2</v>
      </c>
      <c r="DA78" s="78">
        <f t="shared" ref="DA78" si="212">AVERAGE(CO76:DA76)</f>
        <v>7.8382729434093482E-2</v>
      </c>
      <c r="DB78" s="78">
        <f t="shared" ref="DB78" si="213">AVERAGE(CP76:DB76)</f>
        <v>7.8459438954079544E-2</v>
      </c>
      <c r="DC78" s="78">
        <f>ANUAL!S59</f>
        <v>7.6666666666666675E-2</v>
      </c>
      <c r="DD78" s="88"/>
      <c r="DE78" s="78">
        <f>AVERAGE(CS76:DE76)</f>
        <v>7.8566985818967483E-2</v>
      </c>
      <c r="DF78" s="78">
        <f>AVERAGE(CT76:DF76)</f>
        <v>7.8531314829899307E-2</v>
      </c>
      <c r="DG78" s="78">
        <f t="shared" ref="DG78:DO78" si="214">AVERAGE(CU76:DG76)</f>
        <v>7.8436569203736276E-2</v>
      </c>
      <c r="DH78" s="78">
        <f t="shared" si="214"/>
        <v>7.828316090451036E-2</v>
      </c>
      <c r="DI78" s="78">
        <f t="shared" si="214"/>
        <v>7.807149851400931E-2</v>
      </c>
      <c r="DJ78" s="78">
        <f t="shared" si="214"/>
        <v>7.7801987258917932E-2</v>
      </c>
      <c r="DK78" s="78">
        <f t="shared" si="214"/>
        <v>7.7475029037740825E-2</v>
      </c>
      <c r="DL78" s="78">
        <f t="shared" si="214"/>
        <v>7.7091022447508484E-2</v>
      </c>
      <c r="DM78" s="78">
        <f t="shared" si="214"/>
        <v>7.6650362810268449E-2</v>
      </c>
      <c r="DN78" s="78">
        <f t="shared" si="214"/>
        <v>7.6153442199363167E-2</v>
      </c>
      <c r="DO78" s="78">
        <f t="shared" si="214"/>
        <v>7.5600649465496411E-2</v>
      </c>
      <c r="DP78" s="78">
        <f>ANUAL!U59</f>
        <v>6.958333333333333E-2</v>
      </c>
      <c r="DQ78" s="88"/>
      <c r="DR78" s="78">
        <f>AVERAGE(DF76:DR76)</f>
        <v>7.4387775985498159E-2</v>
      </c>
      <c r="DS78" s="78">
        <f>AVERAGE(DG76:DS76)</f>
        <v>7.3786846959848218E-2</v>
      </c>
      <c r="DT78" s="78">
        <f t="shared" ref="DT78" si="215">AVERAGE(DH76:DT76)</f>
        <v>7.3189563587294268E-2</v>
      </c>
      <c r="DU78" s="78">
        <f t="shared" ref="DU78" si="216">AVERAGE(DI76:DU76)</f>
        <v>7.2595906345584757E-2</v>
      </c>
      <c r="DV78" s="78">
        <f t="shared" ref="DV78" si="217">AVERAGE(DJ76:DV76)</f>
        <v>7.2005855788622994E-2</v>
      </c>
      <c r="DW78" s="78">
        <f t="shared" ref="DW78" si="218">AVERAGE(DK76:DW76)</f>
        <v>7.141939254652202E-2</v>
      </c>
      <c r="DX78" s="78">
        <f t="shared" ref="DX78" si="219">AVERAGE(DL76:DX76)</f>
        <v>7.0836497325653239E-2</v>
      </c>
      <c r="DY78" s="78">
        <f t="shared" ref="DY78" si="220">AVERAGE(DM76:DY76)</f>
        <v>7.0257150908689434E-2</v>
      </c>
      <c r="DZ78" s="78">
        <f>AVERAGE(DN76:DZ76)</f>
        <v>6.9681334154641852E-2</v>
      </c>
      <c r="EA78" s="78">
        <f t="shared" ref="EA78" si="221">AVERAGE(DO76:EA76)</f>
        <v>6.9109027998891792E-2</v>
      </c>
      <c r="EB78" s="78">
        <f t="shared" ref="EB78" si="222">AVERAGE(DP76:EB76)</f>
        <v>6.8540213453216398E-2</v>
      </c>
      <c r="EC78" s="78">
        <f>ANUAL!W59</f>
        <v>6.3E-2</v>
      </c>
      <c r="ED78" s="88"/>
      <c r="EE78" s="78">
        <f>AVERAGE(DS76:EE76)</f>
        <v>6.7423590568056233E-2</v>
      </c>
      <c r="EF78" s="78">
        <f>AVERAGE(DT76:EF76)</f>
        <v>6.6886193171047367E-2</v>
      </c>
      <c r="EG78" s="78">
        <f t="shared" ref="EG78" si="223">AVERAGE(DU76:EG76)</f>
        <v>6.6362504105648118E-2</v>
      </c>
      <c r="EH78" s="78">
        <f t="shared" ref="EH78" si="224">AVERAGE(DV76:EH76)</f>
        <v>6.5852349904565566E-2</v>
      </c>
      <c r="EI78" s="78">
        <f t="shared" ref="EI78" si="225">AVERAGE(DW76:EI76)</f>
        <v>6.5355558924578838E-2</v>
      </c>
      <c r="EJ78" s="78">
        <f t="shared" ref="EJ78" si="226">AVERAGE(DX76:EJ76)</f>
        <v>6.4871961328932942E-2</v>
      </c>
      <c r="EK78" s="78">
        <f t="shared" ref="EK78" si="227">AVERAGE(DY76:EK76)</f>
        <v>6.440138906989458E-2</v>
      </c>
      <c r="EL78" s="78">
        <f t="shared" ref="EL78" si="228">AVERAGE(DZ76:EL76)</f>
        <v>6.3943675871468278E-2</v>
      </c>
      <c r="EM78" s="78">
        <f>AVERAGE(EA76:EM76)</f>
        <v>6.3498657212271589E-2</v>
      </c>
      <c r="EN78" s="78">
        <f t="shared" ref="EN78" si="229">AVERAGE(EB76:EN76)</f>
        <v>6.3066170308568079E-2</v>
      </c>
      <c r="EO78" s="78">
        <f t="shared" ref="EO78" si="230">AVERAGE(EC76:EO76)</f>
        <v>6.2646054097456147E-2</v>
      </c>
      <c r="EP78" s="78">
        <f>ANUAL!Y59</f>
        <v>5.8249999999999996E-2</v>
      </c>
      <c r="ER78" s="78">
        <f>AVERAGE(EF76:ER76)</f>
        <v>6.1844103726323735E-2</v>
      </c>
      <c r="ES78" s="78">
        <f t="shared" ref="ES78:FB78" si="231">AVERAGE(EG76:ES76)</f>
        <v>6.1463779517605677E-2</v>
      </c>
      <c r="ET78" s="78">
        <f t="shared" si="231"/>
        <v>6.1097039599489915E-2</v>
      </c>
      <c r="EU78" s="78">
        <f t="shared" si="231"/>
        <v>6.0743748072962518E-2</v>
      </c>
      <c r="EV78" s="78">
        <f t="shared" si="231"/>
        <v>6.0403770126561541E-2</v>
      </c>
      <c r="EW78" s="78">
        <f t="shared" si="231"/>
        <v>6.0076972028429924E-2</v>
      </c>
      <c r="EX78" s="78">
        <f t="shared" si="231"/>
        <v>5.976322111842388E-2</v>
      </c>
      <c r="EY78" s="78">
        <f t="shared" si="231"/>
        <v>5.9462385800276268E-2</v>
      </c>
      <c r="EZ78" s="78">
        <f t="shared" si="231"/>
        <v>5.9174335533814813E-2</v>
      </c>
      <c r="FA78" s="78">
        <f t="shared" si="231"/>
        <v>5.8898940827234382E-2</v>
      </c>
      <c r="FB78" s="78">
        <f t="shared" si="231"/>
        <v>5.863607322942354E-2</v>
      </c>
      <c r="FC78" s="78">
        <f>ANUAL!AA59</f>
        <v>5.5333333333333339E-2</v>
      </c>
      <c r="FD78"/>
      <c r="FE78" s="78">
        <f>AVERAGE(ES76:FE76)</f>
        <v>5.8142565854543464E-2</v>
      </c>
      <c r="FF78" s="78">
        <f t="shared" ref="FF78" si="232">AVERAGE(ET76:FF76)</f>
        <v>5.7906904442692746E-2</v>
      </c>
      <c r="FG78" s="78">
        <f t="shared" ref="FG78" si="233">AVERAGE(EU76:FG76)</f>
        <v>5.7678570973394683E-2</v>
      </c>
      <c r="FH78" s="78">
        <f t="shared" ref="FH78" si="234">AVERAGE(EV76:FH76)</f>
        <v>5.7457515601868785E-2</v>
      </c>
      <c r="FI78" s="78">
        <f t="shared" ref="FI78" si="235">AVERAGE(EW76:FI76)</f>
        <v>5.7243688750644034E-2</v>
      </c>
      <c r="FJ78" s="78">
        <f t="shared" ref="FJ78" si="236">AVERAGE(EX76:FJ76)</f>
        <v>5.7037041108257636E-2</v>
      </c>
      <c r="FK78" s="78">
        <f t="shared" ref="FK78" si="237">AVERAGE(EY76:FK76)</f>
        <v>5.6837523627959581E-2</v>
      </c>
      <c r="FL78" s="78">
        <f t="shared" ref="FL78" si="238">AVERAGE(EZ76:FL76)</f>
        <v>5.664508752642327E-2</v>
      </c>
      <c r="FM78" s="78">
        <f t="shared" ref="FM78" si="239">AVERAGE(FA76:FM76)</f>
        <v>5.6459684282462147E-2</v>
      </c>
      <c r="FN78" s="78">
        <f t="shared" ref="FN78" si="240">AVERAGE(FB76:FN76)</f>
        <v>5.6281265635752281E-2</v>
      </c>
      <c r="FO78" s="78">
        <f t="shared" ref="FO78" si="241">AVERAGE(FC76:FO76)</f>
        <v>5.610978358556077E-2</v>
      </c>
      <c r="FP78" s="78">
        <f>ANUAL!$AC$59</f>
        <v>5.3416666666666647E-2</v>
      </c>
      <c r="FQ78"/>
      <c r="FR78" s="78">
        <f>AVERAGE(FF76:FR76)</f>
        <v>5.5787317620667264E-2</v>
      </c>
      <c r="FS78" s="78">
        <f t="shared" ref="FS78" si="242">AVERAGE(FG76:FS76)</f>
        <v>5.5636135749764955E-2</v>
      </c>
      <c r="FT78" s="78">
        <f t="shared" ref="FT78" si="243">AVERAGE(FH76:FT76)</f>
        <v>5.5491615349483957E-2</v>
      </c>
      <c r="FU78" s="78">
        <f t="shared" ref="FU78" si="244">AVERAGE(FI76:FU76)</f>
        <v>5.5353727094278882E-2</v>
      </c>
      <c r="FV78" s="78">
        <f t="shared" ref="FV78" si="245">AVERAGE(FJ76:FV76)</f>
        <v>5.5222441760025637E-2</v>
      </c>
      <c r="FW78" s="78">
        <f t="shared" ref="FW78" si="246">AVERAGE(FK76:FW76)</f>
        <v>5.5097730223699626E-2</v>
      </c>
      <c r="FX78" s="78">
        <f t="shared" ref="FX78" si="247">AVERAGE(FL76:FX76)</f>
        <v>5.4979563463055013E-2</v>
      </c>
      <c r="FY78" s="78">
        <f t="shared" ref="FY78" si="248">AVERAGE(FM76:FY76)</f>
        <v>5.4867912556304965E-2</v>
      </c>
      <c r="FZ78" s="78">
        <f t="shared" ref="FZ78" si="249">AVERAGE(FN76:FZ76)</f>
        <v>5.4762748681802781E-2</v>
      </c>
      <c r="GA78" s="78">
        <f t="shared" ref="GA78" si="250">AVERAGE(FO76:GA76)</f>
        <v>5.4664043117724111E-2</v>
      </c>
      <c r="GB78" s="78">
        <f t="shared" ref="GB78" si="251">AVERAGE(FP76:GB76)</f>
        <v>5.4571767241750134E-2</v>
      </c>
      <c r="GC78" s="78">
        <f>ANUAL!$AE$59</f>
        <v>5.2416666666666681E-2</v>
      </c>
      <c r="GD78"/>
      <c r="GE78" s="78">
        <f>AVERAGE(FS76:GE76)</f>
        <v>5.4400016619429253E-2</v>
      </c>
      <c r="GF78" s="78">
        <f t="shared" ref="GF78" si="252">AVERAGE(FT76:GF76)</f>
        <v>5.4314139728337374E-2</v>
      </c>
      <c r="GG78" s="78">
        <f t="shared" ref="GG78" si="253">AVERAGE(FU76:GG76)</f>
        <v>5.4228262077332383E-2</v>
      </c>
      <c r="GH78" s="78">
        <f t="shared" ref="GH78" si="254">AVERAGE(FV76:GH76)</f>
        <v>5.4142383885574581E-2</v>
      </c>
      <c r="GI78" s="78">
        <f t="shared" ref="GI78" si="255">AVERAGE(FW76:GI76)</f>
        <v>5.4056505371529839E-2</v>
      </c>
      <c r="GJ78" s="78">
        <f t="shared" ref="GJ78" si="256">AVERAGE(FX76:GJ76)</f>
        <v>5.3970626752971172E-2</v>
      </c>
      <c r="GK78" s="78">
        <f t="shared" ref="GK78" si="257">AVERAGE(FY76:GK76)</f>
        <v>5.3884748246980446E-2</v>
      </c>
      <c r="GL78" s="78">
        <f t="shared" ref="GL78" si="258">AVERAGE(FZ76:GL76)</f>
        <v>5.3798870069950017E-2</v>
      </c>
      <c r="GM78" s="78">
        <f t="shared" ref="GM78" si="259">AVERAGE(GA76:GM76)</f>
        <v>5.3712992437584366E-2</v>
      </c>
      <c r="GN78" s="78">
        <f t="shared" ref="GN78" si="260">AVERAGE(GB76:GN76)</f>
        <v>5.362711556490176E-2</v>
      </c>
      <c r="GO78" s="78">
        <f t="shared" ref="GO78" si="261">AVERAGE(GC76:GO76)</f>
        <v>5.3541239666235828E-2</v>
      </c>
      <c r="GP78" s="78">
        <f>ANUAL!$AG$59</f>
        <v>5.1416666666666673E-2</v>
      </c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</row>
    <row r="79" spans="2:214" ht="5.5" customHeight="1">
      <c r="B79" s="46"/>
      <c r="C79" s="48"/>
    </row>
    <row r="80" spans="2:214" ht="12.5" customHeight="1">
      <c r="B80" s="46"/>
      <c r="C80" s="57" t="s">
        <v>11</v>
      </c>
      <c r="D80" s="63"/>
      <c r="E80" s="25">
        <v>2.3099999999999999E-2</v>
      </c>
      <c r="F80" s="25">
        <v>2.2700000000000001E-2</v>
      </c>
      <c r="G80" s="25">
        <v>2.3399999999999997E-2</v>
      </c>
      <c r="H80" s="25">
        <v>2.3799999999999998E-2</v>
      </c>
      <c r="I80" s="25">
        <v>2.3799999999999998E-2</v>
      </c>
      <c r="J80" s="25">
        <v>1.9699999999999999E-2</v>
      </c>
      <c r="K80" s="25">
        <v>1.8500000000000003E-2</v>
      </c>
      <c r="L80" s="25">
        <v>1.67E-2</v>
      </c>
      <c r="M80" s="25">
        <v>1.5900000000000001E-2</v>
      </c>
      <c r="N80" s="25">
        <v>1.5300000000000001E-2</v>
      </c>
      <c r="O80" s="25">
        <v>1.5300000000000001E-2</v>
      </c>
      <c r="P80" s="39">
        <v>1.4499999999999999E-2</v>
      </c>
      <c r="Q80" s="63"/>
      <c r="R80" s="39">
        <v>1.5900000000000001E-2</v>
      </c>
      <c r="S80" s="39">
        <v>1.5700000000000002E-2</v>
      </c>
      <c r="T80" s="39">
        <v>1.6399999999999998E-2</v>
      </c>
      <c r="U80" s="39">
        <v>1.6899999999999998E-2</v>
      </c>
      <c r="V80" s="39">
        <v>1.72E-2</v>
      </c>
      <c r="W80" s="39">
        <v>1.6200000000000003E-2</v>
      </c>
      <c r="X80" s="39">
        <v>1.6399999999999998E-2</v>
      </c>
      <c r="Y80" s="39">
        <v>1.6299999999999999E-2</v>
      </c>
      <c r="Z80" s="39">
        <v>1.5900000000000001E-2</v>
      </c>
      <c r="AA80" s="39">
        <v>1.5900000000000001E-2</v>
      </c>
      <c r="AB80" s="39">
        <v>1.6399999999999998E-2</v>
      </c>
      <c r="AC80" s="39">
        <v>1.54E-2</v>
      </c>
      <c r="AD80" s="63"/>
      <c r="AE80" s="39">
        <v>1.5900000000000001E-2</v>
      </c>
      <c r="AF80" s="39">
        <v>1.5100000000000001E-2</v>
      </c>
      <c r="AG80" s="39">
        <v>1.67E-2</v>
      </c>
      <c r="AH80" s="39">
        <v>1.6799999999999999E-2</v>
      </c>
      <c r="AI80" s="39">
        <v>1.6899999999999998E-2</v>
      </c>
      <c r="AJ80" s="39">
        <v>1.6500000000000001E-2</v>
      </c>
      <c r="AK80" s="39">
        <v>1.7500000000000002E-2</v>
      </c>
      <c r="AL80" s="39">
        <v>1.8100000000000002E-2</v>
      </c>
      <c r="AM80" s="39">
        <v>1.8700000000000001E-2</v>
      </c>
      <c r="AN80" s="39">
        <v>2.0299999999999999E-2</v>
      </c>
      <c r="AO80" s="39">
        <v>2.07E-2</v>
      </c>
      <c r="AP80" s="39">
        <v>2.0400000000000001E-2</v>
      </c>
      <c r="AQ80" s="63"/>
      <c r="AR80" s="39">
        <v>2.2200000000000001E-2</v>
      </c>
      <c r="AS80" s="39">
        <v>2.29E-2</v>
      </c>
      <c r="AT80" s="39">
        <v>2.3700000000000002E-2</v>
      </c>
      <c r="AU80" s="39">
        <v>2.7099999999999999E-2</v>
      </c>
      <c r="AV80" s="39">
        <v>2.92E-2</v>
      </c>
      <c r="AW80" s="39">
        <v>2.98E-2</v>
      </c>
      <c r="AX80" s="39">
        <v>3.1699999999999999E-2</v>
      </c>
      <c r="AY80" s="39">
        <v>3.3300000000000003E-2</v>
      </c>
      <c r="AZ80" s="39">
        <v>3.3599999999999998E-2</v>
      </c>
      <c r="BA80" s="39">
        <v>3.5099999999999999E-2</v>
      </c>
      <c r="BB80" s="39">
        <v>3.56E-2</v>
      </c>
      <c r="BC80" s="39">
        <v>3.1300000000000001E-2</v>
      </c>
      <c r="BD80" s="63"/>
      <c r="BE80" s="39">
        <v>3.5699999999999996E-2</v>
      </c>
      <c r="BF80" s="39">
        <v>3.56E-2</v>
      </c>
      <c r="BG80" s="39">
        <v>3.4500000000000003E-2</v>
      </c>
      <c r="BH80" s="39">
        <v>3.5400000000000001E-2</v>
      </c>
      <c r="BI80" s="39">
        <v>3.5400000000000001E-2</v>
      </c>
      <c r="BJ80" s="39">
        <v>3.3599999999999998E-2</v>
      </c>
      <c r="BK80" s="39">
        <v>3.2000000000000001E-2</v>
      </c>
      <c r="BL80" s="39">
        <v>3.2199999999999999E-2</v>
      </c>
      <c r="BM80" s="39">
        <v>3.1899999999999998E-2</v>
      </c>
      <c r="BN80" s="39">
        <v>3.1400000000000004E-2</v>
      </c>
      <c r="BO80" s="39">
        <v>3.0899999999999997E-2</v>
      </c>
      <c r="BP80" s="39">
        <v>2.7699999999999999E-2</v>
      </c>
      <c r="BQ80" s="63"/>
      <c r="BR80" s="39">
        <v>3.1200000000000002E-2</v>
      </c>
      <c r="BS80" s="39">
        <v>3.2599999999999997E-2</v>
      </c>
      <c r="BT80" s="39">
        <v>3.2000000000000001E-2</v>
      </c>
      <c r="BU80" s="39">
        <v>3.4799999999999998E-2</v>
      </c>
      <c r="BV80" s="39">
        <v>3.4799999999999998E-2</v>
      </c>
      <c r="BW80" s="39">
        <v>3.5099999999999999E-2</v>
      </c>
      <c r="BX80" s="39">
        <v>3.7100000000000001E-2</v>
      </c>
      <c r="BY80" s="39">
        <v>3.78E-2</v>
      </c>
      <c r="BZ80" s="39">
        <v>3.6499999999999998E-2</v>
      </c>
      <c r="CA80" s="39">
        <v>3.7200000000000004E-2</v>
      </c>
      <c r="CB80" s="39">
        <v>3.5699999999999996E-2</v>
      </c>
      <c r="CC80" s="39">
        <v>3.49E-2</v>
      </c>
      <c r="CD80" s="63"/>
      <c r="CE80" s="39">
        <v>3.7599999999999995E-2</v>
      </c>
      <c r="CF80" s="39">
        <v>4.0099999999999997E-2</v>
      </c>
      <c r="CG80" s="39">
        <v>3.9199999999999999E-2</v>
      </c>
      <c r="CH80" s="39">
        <v>4.0099999999999997E-2</v>
      </c>
      <c r="CI80" s="39">
        <v>4.1100000000000005E-2</v>
      </c>
      <c r="CJ80" s="39">
        <v>3.9800000000000002E-2</v>
      </c>
      <c r="CK80" s="39">
        <v>4.2099999999999999E-2</v>
      </c>
      <c r="CL80" s="39">
        <v>4.3299999999999998E-2</v>
      </c>
      <c r="CM80" s="33">
        <v>3.6000000000000004E-2</v>
      </c>
      <c r="CN80" s="33">
        <v>3.5000000000000003E-2</v>
      </c>
      <c r="CO80" s="33">
        <v>3.4000000000000002E-2</v>
      </c>
      <c r="CP80" s="33">
        <v>3.3000000000000002E-2</v>
      </c>
      <c r="CQ80" s="63"/>
      <c r="CR80" s="33">
        <f>CP80*(1+(($DC$82/$CP$82)^(1/12)-1))</f>
        <v>3.2325148379064909E-2</v>
      </c>
      <c r="CS80" s="33">
        <f>CR80*(1+(($DC$82/$CP$82)^(1/12)-1))</f>
        <v>3.1664097506926142E-2</v>
      </c>
      <c r="CT80" s="33">
        <f t="shared" ref="CT80:DC80" si="262">CS80*(1+(($DC$82/$CP$82)^(1/12)-1))</f>
        <v>3.1016565157592931E-2</v>
      </c>
      <c r="CU80" s="33">
        <f t="shared" si="262"/>
        <v>3.0382274876609883E-2</v>
      </c>
      <c r="CV80" s="33">
        <f t="shared" si="262"/>
        <v>2.9760955863028796E-2</v>
      </c>
      <c r="CW80" s="33">
        <f t="shared" si="262"/>
        <v>2.9152342853794165E-2</v>
      </c>
      <c r="CX80" s="33">
        <f t="shared" si="262"/>
        <v>2.8556176010492994E-2</v>
      </c>
      <c r="CY80" s="33">
        <f t="shared" si="262"/>
        <v>2.7972200808420597E-2</v>
      </c>
      <c r="CZ80" s="33">
        <f t="shared" si="262"/>
        <v>2.7400167927915001E-2</v>
      </c>
      <c r="DA80" s="33">
        <f t="shared" si="262"/>
        <v>2.6839833147913571E-2</v>
      </c>
      <c r="DB80" s="33">
        <f t="shared" si="262"/>
        <v>2.629095724168639E-2</v>
      </c>
      <c r="DC80" s="33">
        <f t="shared" si="262"/>
        <v>2.5753305874701926E-2</v>
      </c>
      <c r="DD80" s="63"/>
      <c r="DE80" s="33">
        <f>DC80*(1+((DP82/DC82)^(1/12)-1))</f>
        <v>2.551501141400463E-2</v>
      </c>
      <c r="DF80" s="33">
        <f>DE80*(1+((DP82/DC82)^(1/12)-1))</f>
        <v>2.5278921883822868E-2</v>
      </c>
      <c r="DG80" s="33">
        <f>DF80*(1+((DP82/DC82)^(1/12)-1))</f>
        <v>2.5045016882009798E-2</v>
      </c>
      <c r="DH80" s="33">
        <f>DG80*(1+((DP82/DC82)^(1/12)-1))</f>
        <v>2.4813276195198953E-2</v>
      </c>
      <c r="DI80" s="33">
        <f>DH80*(1+(($DP82/DC82)^(1/12)-1))</f>
        <v>2.4583679797057448E-2</v>
      </c>
      <c r="DJ80" s="33">
        <f>DI80*(1+((DP82/DC82)^(1/12)-1))</f>
        <v>2.4356207846555379E-2</v>
      </c>
      <c r="DK80" s="33">
        <f t="shared" ref="DK80" si="263">DJ80*(1+(($DP$82/$DC$82)^(1/12)-1))</f>
        <v>2.4130840686251213E-2</v>
      </c>
      <c r="DL80" s="33">
        <f>DK80*(1+((DP82/DC82)^(1/12)-1))</f>
        <v>2.3907558840593052E-2</v>
      </c>
      <c r="DM80" s="33">
        <f>DL80*(1+((DP82/DC82)^(1/12)-1))</f>
        <v>2.3686343014235615E-2</v>
      </c>
      <c r="DN80" s="33">
        <f>DM80*(1+((DP82/DC82)^(1/12)-1))</f>
        <v>2.3467174090372796E-2</v>
      </c>
      <c r="DO80" s="33">
        <f>DN80*(1+((DP82/DC82)^(1/12)-1))</f>
        <v>2.3250033129085641E-2</v>
      </c>
      <c r="DP80" s="33">
        <f>DO80*(1+((DP82/DC82)^(1/12)-1))</f>
        <v>2.3034901365705619E-2</v>
      </c>
      <c r="DR80" s="33">
        <f>DP80*(1+((EC82/DP82)^(1/12)-1))</f>
        <v>2.2912137815821458E-2</v>
      </c>
      <c r="DS80" s="33">
        <f>DR80*(1+((EC82/DP82)^(1/12)-1))</f>
        <v>2.2790028529176408E-2</v>
      </c>
      <c r="DT80" s="33">
        <f>DS80*(1+((EC82/DP82)^(1/12)-1))</f>
        <v>2.2668570018901719E-2</v>
      </c>
      <c r="DU80" s="33">
        <f>DT80*(1+((EC82/DP82)^(1/12)-1))</f>
        <v>2.2547758816711758E-2</v>
      </c>
      <c r="DV80" s="33">
        <f>DU80*(1+(($DP82/DP82)^(1/12)-1))</f>
        <v>2.2547758816711758E-2</v>
      </c>
      <c r="DW80" s="33">
        <f>DV80*(1+((EC82/DP82)^(1/12)-1))</f>
        <v>2.2427591472804979E-2</v>
      </c>
      <c r="DX80" s="33">
        <f t="shared" ref="DX80" si="264">DW80*(1+(($DP$82/$DC$82)^(1/12)-1))</f>
        <v>2.2220069734013331E-2</v>
      </c>
      <c r="DY80" s="33">
        <f>DX80*(1+((EC82/DP82)^(1/12)-1))</f>
        <v>2.210164879545953E-2</v>
      </c>
      <c r="DZ80" s="33">
        <f>DY80*(1+((EC82/DP82)^(1/12)-1))</f>
        <v>2.1983858976378161E-2</v>
      </c>
      <c r="EA80" s="33">
        <f>DZ80*(1+((EC82/DP82)^(1/12)-1))</f>
        <v>2.1866696913244218E-2</v>
      </c>
      <c r="EB80" s="33">
        <f>EA80*(1+((EC82/DP82)^(1/12)-1))</f>
        <v>2.1750159260458455E-2</v>
      </c>
      <c r="EC80" s="33">
        <f>EB80*(1+((EC82/DP82)^(1/12)-1))</f>
        <v>2.1634242690251861E-2</v>
      </c>
      <c r="ED80" s="63"/>
      <c r="EE80" s="33">
        <f>EC80*(1+((EP82/EC82)^(1/12)-1))</f>
        <v>2.1542591359364698E-2</v>
      </c>
      <c r="EF80" s="33">
        <f>EE80*(1+((EP82/EC82)^(1/12)-1))</f>
        <v>2.1451328300282266E-2</v>
      </c>
      <c r="EG80" s="33">
        <f>EF80*(1+((EP82/EC82)^(1/12)-1))</f>
        <v>2.1360451868129446E-2</v>
      </c>
      <c r="EH80" s="33">
        <f>EG80*(1+((EP82/EC82)^(1/12)-1))</f>
        <v>2.1269960424999457E-2</v>
      </c>
      <c r="EI80" s="33">
        <f>EH80*(1+(($DP82/EC82)^(1/12)-1))</f>
        <v>2.1383925165813184E-2</v>
      </c>
      <c r="EJ80" s="33">
        <f>EI80*(1+((EP82/EC82)^(1/12)-1))</f>
        <v>2.1293334280377597E-2</v>
      </c>
      <c r="EK80" s="33">
        <f t="shared" ref="EK80" si="265">EJ80*(1+(($DP$82/$DC$82)^(1/12)-1))</f>
        <v>2.1096307784692854E-2</v>
      </c>
      <c r="EL80" s="33">
        <f>EK80*(1+((EP82/EC82)^(1/12)-1))</f>
        <v>2.100693536186506E-2</v>
      </c>
      <c r="EM80" s="33">
        <f>EL80*(1+((EP82/EC82)^(1/12)-1))</f>
        <v>2.0917941556473245E-2</v>
      </c>
      <c r="EN80" s="33">
        <f>EM80*(1+((EP82/EC82)^(1/12)-1))</f>
        <v>2.0829324764542065E-2</v>
      </c>
      <c r="EO80" s="33">
        <f>EN80*(1+((EP82/EC82)^(1/12)-1))</f>
        <v>2.0741083388891256E-2</v>
      </c>
      <c r="EP80" s="33">
        <f>EO80*(1+((EP82/EC82)^(1/12)-1))</f>
        <v>2.0653215839106856E-2</v>
      </c>
      <c r="ER80" s="33">
        <f>EP80*(1+(($FC$82/$EP$82)^(1/12)-1))</f>
        <v>2.0653215839106856E-2</v>
      </c>
      <c r="ES80" s="33">
        <f>ER80*(1+(($FC$82/$EP$82)^(1/12)-1))</f>
        <v>2.0653215839106856E-2</v>
      </c>
      <c r="ET80" s="33">
        <f t="shared" ref="ET80:FC80" si="266">ES80*(1+(($FC$82/$EP$82)^(1/12)-1))</f>
        <v>2.0653215839106856E-2</v>
      </c>
      <c r="EU80" s="33">
        <f t="shared" si="266"/>
        <v>2.0653215839106856E-2</v>
      </c>
      <c r="EV80" s="33">
        <f t="shared" si="266"/>
        <v>2.0653215839106856E-2</v>
      </c>
      <c r="EW80" s="33">
        <f t="shared" si="266"/>
        <v>2.0653215839106856E-2</v>
      </c>
      <c r="EX80" s="33">
        <f t="shared" si="266"/>
        <v>2.0653215839106856E-2</v>
      </c>
      <c r="EY80" s="33">
        <f t="shared" si="266"/>
        <v>2.0653215839106856E-2</v>
      </c>
      <c r="EZ80" s="33">
        <f t="shared" si="266"/>
        <v>2.0653215839106856E-2</v>
      </c>
      <c r="FA80" s="33">
        <f t="shared" si="266"/>
        <v>2.0653215839106856E-2</v>
      </c>
      <c r="FB80" s="33">
        <f t="shared" si="266"/>
        <v>2.0653215839106856E-2</v>
      </c>
      <c r="FC80" s="33">
        <f t="shared" si="266"/>
        <v>2.0653215839106856E-2</v>
      </c>
      <c r="FE80" s="33">
        <f>FC80*(1+(($FP$82/$FC$82)^(1/12)-1))</f>
        <v>2.0659203152201492E-2</v>
      </c>
      <c r="FF80" s="33">
        <f t="shared" ref="FF80:FP80" si="267">FE80*(1+(($FP$82/$FC$82)^(1/12)-1))</f>
        <v>2.0665192201002488E-2</v>
      </c>
      <c r="FG80" s="33">
        <f t="shared" si="267"/>
        <v>2.0671182986013021E-2</v>
      </c>
      <c r="FH80" s="33">
        <f t="shared" si="267"/>
        <v>2.0677175507736414E-2</v>
      </c>
      <c r="FI80" s="33">
        <f t="shared" si="267"/>
        <v>2.0683169766676134E-2</v>
      </c>
      <c r="FJ80" s="33">
        <f t="shared" si="267"/>
        <v>2.0689165763335796E-2</v>
      </c>
      <c r="FK80" s="33">
        <f t="shared" si="267"/>
        <v>2.0695163498219163E-2</v>
      </c>
      <c r="FL80" s="33">
        <f t="shared" si="267"/>
        <v>2.0701162971830139E-2</v>
      </c>
      <c r="FM80" s="33">
        <f t="shared" si="267"/>
        <v>2.0707164184672777E-2</v>
      </c>
      <c r="FN80" s="33">
        <f t="shared" si="267"/>
        <v>2.0713167137251274E-2</v>
      </c>
      <c r="FO80" s="33">
        <f t="shared" si="267"/>
        <v>2.071917183006998E-2</v>
      </c>
      <c r="FP80" s="33">
        <f t="shared" si="267"/>
        <v>2.0725178263633379E-2</v>
      </c>
      <c r="FR80" s="33">
        <f>FP80*(1+(($GC$82/$FP$82)^(1/12)-1))</f>
        <v>2.0725178263633379E-2</v>
      </c>
      <c r="FS80" s="33">
        <f t="shared" ref="FS80:GC80" si="268">FR80*(1+(($GC$82/$FP$82)^(1/12)-1))</f>
        <v>2.0725178263633379E-2</v>
      </c>
      <c r="FT80" s="33">
        <f t="shared" si="268"/>
        <v>2.0725178263633379E-2</v>
      </c>
      <c r="FU80" s="33">
        <f t="shared" si="268"/>
        <v>2.0725178263633379E-2</v>
      </c>
      <c r="FV80" s="33">
        <f t="shared" si="268"/>
        <v>2.0725178263633379E-2</v>
      </c>
      <c r="FW80" s="33">
        <f t="shared" si="268"/>
        <v>2.0725178263633379E-2</v>
      </c>
      <c r="FX80" s="33">
        <f t="shared" si="268"/>
        <v>2.0725178263633379E-2</v>
      </c>
      <c r="FY80" s="33">
        <f t="shared" si="268"/>
        <v>2.0725178263633379E-2</v>
      </c>
      <c r="FZ80" s="33">
        <f t="shared" si="268"/>
        <v>2.0725178263633379E-2</v>
      </c>
      <c r="GA80" s="33">
        <f t="shared" si="268"/>
        <v>2.0725178263633379E-2</v>
      </c>
      <c r="GB80" s="33">
        <f t="shared" si="268"/>
        <v>2.0725178263633379E-2</v>
      </c>
      <c r="GC80" s="33">
        <f t="shared" si="268"/>
        <v>2.0725178263633379E-2</v>
      </c>
      <c r="GE80" s="33">
        <f>GC80*(1+(($GP$82/$GC$82)^(1/12)-1))</f>
        <v>2.0725178263633379E-2</v>
      </c>
      <c r="GF80" s="33">
        <f t="shared" ref="GF80:GP80" si="269">GE80*(1+(($GP$82/$GC$82)^(1/12)-1))</f>
        <v>2.0725178263633379E-2</v>
      </c>
      <c r="GG80" s="33">
        <f t="shared" si="269"/>
        <v>2.0725178263633379E-2</v>
      </c>
      <c r="GH80" s="33">
        <f t="shared" si="269"/>
        <v>2.0725178263633379E-2</v>
      </c>
      <c r="GI80" s="33">
        <f t="shared" si="269"/>
        <v>2.0725178263633379E-2</v>
      </c>
      <c r="GJ80" s="33">
        <f t="shared" si="269"/>
        <v>2.0725178263633379E-2</v>
      </c>
      <c r="GK80" s="33">
        <f t="shared" si="269"/>
        <v>2.0725178263633379E-2</v>
      </c>
      <c r="GL80" s="33">
        <f t="shared" si="269"/>
        <v>2.0725178263633379E-2</v>
      </c>
      <c r="GM80" s="33">
        <f t="shared" si="269"/>
        <v>2.0725178263633379E-2</v>
      </c>
      <c r="GN80" s="33">
        <f t="shared" si="269"/>
        <v>2.0725178263633379E-2</v>
      </c>
      <c r="GO80" s="33">
        <f t="shared" si="269"/>
        <v>2.0725178263633379E-2</v>
      </c>
      <c r="GP80" s="33">
        <f t="shared" si="269"/>
        <v>2.0725178263633379E-2</v>
      </c>
    </row>
    <row r="81" spans="2:214" ht="3" customHeight="1">
      <c r="B81" s="46"/>
      <c r="C81" s="48"/>
    </row>
    <row r="82" spans="2:214" s="5" customFormat="1">
      <c r="B82" s="69"/>
      <c r="C82" s="70" t="s">
        <v>31</v>
      </c>
      <c r="D82" s="88"/>
      <c r="E82" s="78">
        <f>E80</f>
        <v>2.3099999999999999E-2</v>
      </c>
      <c r="F82" s="78">
        <f>AVERAGE($E$80:F80)</f>
        <v>2.29E-2</v>
      </c>
      <c r="G82" s="78">
        <f>AVERAGE($E$80:G80)</f>
        <v>2.3066666666666666E-2</v>
      </c>
      <c r="H82" s="78">
        <f>AVERAGE($E$80:H80)</f>
        <v>2.325E-2</v>
      </c>
      <c r="I82" s="78">
        <f>AVERAGE($E$80:I80)</f>
        <v>2.3359999999999999E-2</v>
      </c>
      <c r="J82" s="78">
        <f>AVERAGE($E$80:J80)</f>
        <v>2.2750000000000003E-2</v>
      </c>
      <c r="K82" s="78">
        <f>AVERAGE($E$80:K80)</f>
        <v>2.2142857142857148E-2</v>
      </c>
      <c r="L82" s="78">
        <f>AVERAGE($E$80:L80)</f>
        <v>2.1462500000000002E-2</v>
      </c>
      <c r="M82" s="78">
        <f>AVERAGE($E$80:M80)</f>
        <v>2.0844444444444447E-2</v>
      </c>
      <c r="N82" s="78">
        <f>AVERAGE($E$80:N80)</f>
        <v>2.0290000000000002E-2</v>
      </c>
      <c r="O82" s="78">
        <f>AVERAGE($E$80:O80)</f>
        <v>1.9836363636363638E-2</v>
      </c>
      <c r="P82" s="78">
        <f>ANUAL!E61</f>
        <v>2.0258333333333333E-2</v>
      </c>
      <c r="Q82" s="88"/>
      <c r="R82" s="78">
        <f>AVERAGE(F80:R80)</f>
        <v>1.8791666666666668E-2</v>
      </c>
      <c r="S82" s="78">
        <f t="shared" ref="S82" si="270">AVERAGE(G80:S80)</f>
        <v>1.8208333333333333E-2</v>
      </c>
      <c r="T82" s="78">
        <f t="shared" ref="T82" si="271">AVERAGE(H80:T80)</f>
        <v>1.7625000000000002E-2</v>
      </c>
      <c r="U82" s="78">
        <f t="shared" ref="U82" si="272">AVERAGE(I80:U80)</f>
        <v>1.7049999999999999E-2</v>
      </c>
      <c r="V82" s="78">
        <f t="shared" ref="V82" si="273">AVERAGE(J80:V80)</f>
        <v>1.6500000000000001E-2</v>
      </c>
      <c r="W82" s="78">
        <f t="shared" ref="W82" si="274">AVERAGE(K80:W80)</f>
        <v>1.6208333333333335E-2</v>
      </c>
      <c r="X82" s="78">
        <f t="shared" ref="X82" si="275">AVERAGE(L80:X80)</f>
        <v>1.6033333333333333E-2</v>
      </c>
      <c r="Y82" s="78">
        <f t="shared" ref="Y82" si="276">AVERAGE(M80:Y80)</f>
        <v>1.6E-2</v>
      </c>
      <c r="Z82" s="78">
        <f t="shared" ref="Z82" si="277">AVERAGE(N80:Z80)</f>
        <v>1.6E-2</v>
      </c>
      <c r="AA82" s="78">
        <f t="shared" ref="AA82" si="278">AVERAGE(O80:AA80)</f>
        <v>1.6049999999999998E-2</v>
      </c>
      <c r="AB82" s="78">
        <f t="shared" ref="AB82" si="279">AVERAGE(P80:AB80)</f>
        <v>1.6141666666666665E-2</v>
      </c>
      <c r="AC82" s="78">
        <f>ANUAL!G61</f>
        <v>1.7100000000000001E-2</v>
      </c>
      <c r="AD82" s="88"/>
      <c r="AE82" s="78">
        <f>AVERAGE(S80:AE80)</f>
        <v>1.6216666666666667E-2</v>
      </c>
      <c r="AF82" s="78">
        <f t="shared" ref="AF82" si="280">AVERAGE(T80:AF80)</f>
        <v>1.6166666666666666E-2</v>
      </c>
      <c r="AG82" s="78">
        <f t="shared" ref="AG82" si="281">AVERAGE(U80:AG80)</f>
        <v>1.6191666666666663E-2</v>
      </c>
      <c r="AH82" s="78">
        <f t="shared" ref="AH82" si="282">AVERAGE(V80:AH80)</f>
        <v>1.6183333333333331E-2</v>
      </c>
      <c r="AI82" s="78">
        <f t="shared" ref="AI82" si="283">AVERAGE(W80:AI80)</f>
        <v>1.6158333333333334E-2</v>
      </c>
      <c r="AJ82" s="78">
        <f t="shared" ref="AJ82" si="284">AVERAGE(X80:AJ80)</f>
        <v>1.6183333333333331E-2</v>
      </c>
      <c r="AK82" s="78">
        <f t="shared" ref="AK82" si="285">AVERAGE(Y80:AK80)</f>
        <v>1.6275000000000001E-2</v>
      </c>
      <c r="AL82" s="78">
        <f t="shared" ref="AL82" si="286">AVERAGE(Z80:AL80)</f>
        <v>1.6425000000000006E-2</v>
      </c>
      <c r="AM82" s="78">
        <f t="shared" ref="AM82" si="287">AVERAGE(AA80:AM80)</f>
        <v>1.6658333333333334E-2</v>
      </c>
      <c r="AN82" s="78">
        <f t="shared" ref="AN82" si="288">AVERAGE(AB80:AN80)</f>
        <v>1.7024999999999998E-2</v>
      </c>
      <c r="AO82" s="78">
        <f t="shared" ref="AO82" si="289">AVERAGE(AC80:AO80)</f>
        <v>1.7383333333333334E-2</v>
      </c>
      <c r="AP82" s="78">
        <f>ANUAL!I61</f>
        <v>1.8966666666666666E-2</v>
      </c>
      <c r="AQ82" s="88"/>
      <c r="AR82" s="78">
        <f>AVERAGE(AF80:AR80)</f>
        <v>1.8325000000000001E-2</v>
      </c>
      <c r="AS82" s="78">
        <f t="shared" ref="AS82:BB82" si="290">AVERAGE(AG80:AS80)</f>
        <v>1.8975000000000002E-2</v>
      </c>
      <c r="AT82" s="78">
        <f t="shared" si="290"/>
        <v>1.9558333333333334E-2</v>
      </c>
      <c r="AU82" s="78">
        <f t="shared" si="290"/>
        <v>2.0416666666666666E-2</v>
      </c>
      <c r="AV82" s="78">
        <f t="shared" si="290"/>
        <v>2.1441666666666664E-2</v>
      </c>
      <c r="AW82" s="78">
        <f t="shared" si="290"/>
        <v>2.2550000000000001E-2</v>
      </c>
      <c r="AX82" s="78">
        <f t="shared" si="290"/>
        <v>2.3733333333333332E-2</v>
      </c>
      <c r="AY82" s="78">
        <f t="shared" si="290"/>
        <v>2.4999999999999998E-2</v>
      </c>
      <c r="AZ82" s="78">
        <f t="shared" si="290"/>
        <v>2.6241666666666667E-2</v>
      </c>
      <c r="BA82" s="78">
        <f t="shared" si="290"/>
        <v>2.7475000000000003E-2</v>
      </c>
      <c r="BB82" s="78">
        <f t="shared" si="290"/>
        <v>2.8716666666666668E-2</v>
      </c>
      <c r="BC82" s="78">
        <f>ANUAL!K61</f>
        <v>3.1349999999999996E-2</v>
      </c>
      <c r="BD82" s="88"/>
      <c r="BE82" s="78">
        <f>AVERAGE(AS80:BE80)</f>
        <v>3.0750000000000003E-2</v>
      </c>
      <c r="BF82" s="78">
        <f t="shared" ref="BF82" si="291">AVERAGE(AT80:BF80)</f>
        <v>3.1808333333333334E-2</v>
      </c>
      <c r="BG82" s="78">
        <f t="shared" ref="BG82" si="292">AVERAGE(AU80:BG80)</f>
        <v>3.2708333333333339E-2</v>
      </c>
      <c r="BH82" s="78">
        <f t="shared" ref="BH82" si="293">AVERAGE(AV80:BH80)</f>
        <v>3.3400000000000006E-2</v>
      </c>
      <c r="BI82" s="78">
        <f t="shared" ref="BI82" si="294">AVERAGE(AW80:BI80)</f>
        <v>3.3916666666666657E-2</v>
      </c>
      <c r="BJ82" s="78">
        <f t="shared" ref="BJ82" si="295">AVERAGE(AX80:BJ80)</f>
        <v>3.4233333333333331E-2</v>
      </c>
      <c r="BK82" s="78">
        <f t="shared" ref="BK82" si="296">AVERAGE(AY80:BK80)</f>
        <v>3.4258333333333335E-2</v>
      </c>
      <c r="BL82" s="78">
        <f t="shared" ref="BL82" si="297">AVERAGE(AZ80:BL80)</f>
        <v>3.4166666666666672E-2</v>
      </c>
      <c r="BM82" s="78">
        <f t="shared" ref="BM82" si="298">AVERAGE(BA80:BM80)</f>
        <v>3.4024999999999993E-2</v>
      </c>
      <c r="BN82" s="78">
        <f t="shared" ref="BN82" si="299">AVERAGE(BB80:BN80)</f>
        <v>3.3716666666666666E-2</v>
      </c>
      <c r="BO82" s="78">
        <f t="shared" ref="BO82" si="300">AVERAGE(BC80:BO80)</f>
        <v>3.3324999999999994E-2</v>
      </c>
      <c r="BP82" s="78">
        <f>ANUAL!M61</f>
        <v>3.3024999999999999E-2</v>
      </c>
      <c r="BQ82" s="88"/>
      <c r="BR82" s="78">
        <f>AVERAGE(BF80:BR80)</f>
        <v>3.2649999999999998E-2</v>
      </c>
      <c r="BS82" s="78">
        <f>AVERAGE(BG80:BS80)</f>
        <v>3.2399999999999998E-2</v>
      </c>
      <c r="BT82" s="78">
        <f t="shared" ref="BT82" si="301">AVERAGE(BH80:BT80)</f>
        <v>3.2191666666666674E-2</v>
      </c>
      <c r="BU82" s="78">
        <f t="shared" ref="BU82" si="302">AVERAGE(BI80:BU80)</f>
        <v>3.2141666666666673E-2</v>
      </c>
      <c r="BV82" s="78">
        <f t="shared" ref="BV82" si="303">AVERAGE(BJ80:BV80)</f>
        <v>3.2091666666666664E-2</v>
      </c>
      <c r="BW82" s="78">
        <f t="shared" ref="BW82" si="304">AVERAGE(BK80:BW80)</f>
        <v>3.2216666666666664E-2</v>
      </c>
      <c r="BX82" s="78">
        <f t="shared" ref="BX82" si="305">AVERAGE(BL80:BX80)</f>
        <v>3.2641666666666673E-2</v>
      </c>
      <c r="BY82" s="78">
        <f t="shared" ref="BY82" si="306">AVERAGE(BM80:BY80)</f>
        <v>3.310833333333333E-2</v>
      </c>
      <c r="BZ82" s="78">
        <f>AVERAGE(BN80:BZ80)</f>
        <v>3.3491666666666663E-2</v>
      </c>
      <c r="CA82" s="78">
        <f t="shared" ref="CA82" si="307">AVERAGE(BO80:CA80)</f>
        <v>3.3974999999999998E-2</v>
      </c>
      <c r="CB82" s="78">
        <f t="shared" ref="CB82" si="308">AVERAGE(BP80:CB80)</f>
        <v>3.4374999999999996E-2</v>
      </c>
      <c r="CC82" s="78">
        <f>ANUAL!O61</f>
        <v>3.4974999999999999E-2</v>
      </c>
      <c r="CD82" s="88"/>
      <c r="CE82" s="78">
        <f>AVERAGE(BS80:CE80)</f>
        <v>3.5508333333333329E-2</v>
      </c>
      <c r="CF82" s="78">
        <f>AVERAGE(BT80:CF80)</f>
        <v>3.613333333333333E-2</v>
      </c>
      <c r="CG82" s="78">
        <f t="shared" ref="CG82" si="309">AVERAGE(BU80:CG80)</f>
        <v>3.6733333333333333E-2</v>
      </c>
      <c r="CH82" s="78">
        <f t="shared" ref="CH82" si="310">AVERAGE(BV80:CH80)</f>
        <v>3.7175000000000007E-2</v>
      </c>
      <c r="CI82" s="78">
        <f t="shared" ref="CI82" si="311">AVERAGE(BW80:CI80)</f>
        <v>3.7700000000000004E-2</v>
      </c>
      <c r="CJ82" s="78">
        <f t="shared" ref="CJ82" si="312">AVERAGE(BX80:CJ80)</f>
        <v>3.8091666666666676E-2</v>
      </c>
      <c r="CK82" s="78">
        <f t="shared" ref="CK82" si="313">AVERAGE(BY80:CK80)</f>
        <v>3.8508333333333332E-2</v>
      </c>
      <c r="CL82" s="78">
        <f t="shared" ref="CL82" si="314">AVERAGE(BZ80:CL80)</f>
        <v>3.896666666666667E-2</v>
      </c>
      <c r="CM82" s="78">
        <f>AVERAGE(CA80:CM80)</f>
        <v>3.8924999999999994E-2</v>
      </c>
      <c r="CN82" s="78">
        <f t="shared" ref="CN82" si="315">AVERAGE(CB80:CN80)</f>
        <v>3.8741666666666674E-2</v>
      </c>
      <c r="CO82" s="78">
        <f t="shared" ref="CO82" si="316">AVERAGE(CC80:CO80)</f>
        <v>3.8600000000000002E-2</v>
      </c>
      <c r="CP82" s="78">
        <f>ANUAL!Q61</f>
        <v>3.8441666666666666E-2</v>
      </c>
      <c r="CQ82" s="88"/>
      <c r="CR82" s="78">
        <f>AVERAGE(CF80:CR80)</f>
        <v>3.8002095698255418E-2</v>
      </c>
      <c r="CS82" s="78">
        <f>AVERAGE(CG80:CS80)</f>
        <v>3.7299103823832593E-2</v>
      </c>
      <c r="CT82" s="78">
        <f t="shared" ref="CT82" si="317">AVERAGE(CH80:CT80)</f>
        <v>3.6617150920298672E-2</v>
      </c>
      <c r="CU82" s="78">
        <f t="shared" ref="CU82" si="318">AVERAGE(CI80:CU80)</f>
        <v>3.5807340493349493E-2</v>
      </c>
      <c r="CV82" s="78">
        <f t="shared" ref="CV82" si="319">AVERAGE(CJ80:CV80)</f>
        <v>3.4862420148601893E-2</v>
      </c>
      <c r="CW82" s="78">
        <f t="shared" ref="CW82" si="320">AVERAGE(CK80:CW80)</f>
        <v>3.3975115386418064E-2</v>
      </c>
      <c r="CX82" s="78">
        <f t="shared" ref="CX82" si="321">AVERAGE(CL80:CX80)</f>
        <v>3.2846463387292482E-2</v>
      </c>
      <c r="CY82" s="78">
        <f t="shared" ref="CY82" si="322">AVERAGE(CM80:CY80)</f>
        <v>3.1569146787994204E-2</v>
      </c>
      <c r="CZ82" s="78">
        <f t="shared" ref="CZ82" si="323">AVERAGE(CN80:CZ80)</f>
        <v>3.0852494115320452E-2</v>
      </c>
      <c r="DA82" s="78">
        <f t="shared" ref="DA82" si="324">AVERAGE(CO80:DA80)</f>
        <v>3.0172480210979916E-2</v>
      </c>
      <c r="DB82" s="78">
        <f t="shared" ref="DB82" si="325">AVERAGE(CP80:DB80)</f>
        <v>2.9530059981120446E-2</v>
      </c>
      <c r="DC82" s="78">
        <f>ANUAL!S61</f>
        <v>2.9999999999999995E-2</v>
      </c>
      <c r="DD82" s="88"/>
      <c r="DE82" s="78">
        <f>AVERAGE(CS80:DE80)</f>
        <v>2.8358657390257253E-2</v>
      </c>
      <c r="DF82" s="78">
        <f t="shared" ref="DF82" si="326">AVERAGE(CT80:DF80)</f>
        <v>2.7826559421665311E-2</v>
      </c>
      <c r="DG82" s="78">
        <f t="shared" ref="DG82" si="327">AVERAGE(CU80:DG80)</f>
        <v>2.732893039870005E-2</v>
      </c>
      <c r="DH82" s="78">
        <f t="shared" ref="DH82" si="328">AVERAGE(CV80:DH80)</f>
        <v>2.6864847175249142E-2</v>
      </c>
      <c r="DI82" s="78">
        <f t="shared" ref="DI82" si="329">AVERAGE(CW80:DI80)</f>
        <v>2.6433407503084861E-2</v>
      </c>
      <c r="DJ82" s="78">
        <f t="shared" ref="DJ82" si="330">AVERAGE(CX80:DJ80)</f>
        <v>2.6033729585814968E-2</v>
      </c>
      <c r="DK82" s="78">
        <f t="shared" ref="DK82" si="331">AVERAGE(CY80:DK80)</f>
        <v>2.5664951642128151E-2</v>
      </c>
      <c r="DL82" s="78">
        <f t="shared" ref="DL82" si="332">AVERAGE(CZ80:DL80)</f>
        <v>2.532623147814252E-2</v>
      </c>
      <c r="DM82" s="78">
        <f t="shared" ref="DM82" si="333">AVERAGE(DA80:DM80)</f>
        <v>2.5016746068669233E-2</v>
      </c>
      <c r="DN82" s="78">
        <f t="shared" ref="DN82" si="334">AVERAGE(DB80:DN80)</f>
        <v>2.4735691147207511E-2</v>
      </c>
      <c r="DO82" s="78">
        <f t="shared" ref="DO82" si="335">AVERAGE(DC80:DO80)</f>
        <v>2.4482280804490775E-2</v>
      </c>
      <c r="DP82" s="78">
        <f>ANUAL!U61</f>
        <v>2.6833333333333334E-2</v>
      </c>
      <c r="DQ82" s="78">
        <f t="shared" ref="DQ82" si="336">AVERAGE(DE80:DQ80)</f>
        <v>2.4255747095407756E-2</v>
      </c>
      <c r="DR82" s="78">
        <f>AVERAGE(DF80:DR80)</f>
        <v>2.4038840962225819E-2</v>
      </c>
      <c r="DS82" s="78">
        <f t="shared" ref="DS82" si="337">AVERAGE(DG80:DS80)</f>
        <v>2.3831433182671946E-2</v>
      </c>
      <c r="DT82" s="78">
        <f t="shared" ref="DT82" si="338">AVERAGE(DH80:DT80)</f>
        <v>2.3633395944079608E-2</v>
      </c>
      <c r="DU82" s="78">
        <f t="shared" ref="DU82" si="339">AVERAGE(DI80:DU80)</f>
        <v>2.3444602829205682E-2</v>
      </c>
      <c r="DV82" s="78">
        <f t="shared" ref="DV82" si="340">AVERAGE(DJ80:DV80)</f>
        <v>2.3274942747510203E-2</v>
      </c>
      <c r="DW82" s="78">
        <f t="shared" ref="DW82" si="341">AVERAGE(DK80:DW80)</f>
        <v>2.3114224716364335E-2</v>
      </c>
      <c r="DX82" s="78">
        <f t="shared" ref="DX82" si="342">AVERAGE(DL80:DX80)</f>
        <v>2.2954993803677843E-2</v>
      </c>
      <c r="DY82" s="78">
        <f t="shared" ref="DY82" si="343">AVERAGE(DM80:DY80)</f>
        <v>2.2804501299916718E-2</v>
      </c>
      <c r="DZ82" s="78">
        <f t="shared" ref="DZ82" si="344">AVERAGE(DN80:DZ80)</f>
        <v>2.2662627630095262E-2</v>
      </c>
      <c r="EA82" s="78">
        <f t="shared" ref="EA82" si="345">AVERAGE(DO80:EA80)</f>
        <v>2.2529254532001216E-2</v>
      </c>
      <c r="EB82" s="78">
        <f t="shared" ref="EB82" si="346">AVERAGE(DP80:EB80)</f>
        <v>2.2404265042948953E-2</v>
      </c>
      <c r="EC82" s="78">
        <f>ANUAL!W61</f>
        <v>2.5166666666666667E-2</v>
      </c>
      <c r="ED82" s="88"/>
      <c r="EE82" s="78">
        <f>AVERAGE(DS80:EE80)</f>
        <v>2.2173414615289738E-2</v>
      </c>
      <c r="EF82" s="78">
        <f t="shared" ref="EF82:EO82" si="347">AVERAGE(DT80:EF80)</f>
        <v>2.2061856262881898E-2</v>
      </c>
      <c r="EG82" s="78">
        <f t="shared" si="347"/>
        <v>2.1952846416984206E-2</v>
      </c>
      <c r="EH82" s="78">
        <f t="shared" si="347"/>
        <v>2.1846363217674847E-2</v>
      </c>
      <c r="EI82" s="78">
        <f t="shared" si="347"/>
        <v>2.1749377080099965E-2</v>
      </c>
      <c r="EJ82" s="78">
        <f t="shared" si="347"/>
        <v>2.1654855647397681E-2</v>
      </c>
      <c r="EK82" s="78">
        <f t="shared" si="347"/>
        <v>2.1561208818287648E-2</v>
      </c>
      <c r="EL82" s="78">
        <f t="shared" si="347"/>
        <v>2.146998269882144E-2</v>
      </c>
      <c r="EM82" s="78">
        <f t="shared" si="347"/>
        <v>2.1381156247162695E-2</v>
      </c>
      <c r="EN82" s="78">
        <f t="shared" si="347"/>
        <v>2.1294708568104184E-2</v>
      </c>
      <c r="EO82" s="78">
        <f t="shared" si="347"/>
        <v>2.1210618912140249E-2</v>
      </c>
      <c r="EP82" s="78">
        <f>ANUAL!Y61</f>
        <v>2.3916666666666662E-2</v>
      </c>
      <c r="ER82" s="78">
        <f>AVERAGE(EF80:ER80)</f>
        <v>2.1054752047856676E-2</v>
      </c>
      <c r="ES82" s="78">
        <f t="shared" ref="ES82:FB82" si="348">AVERAGE(EG80:ES80)</f>
        <v>2.0988242676092058E-2</v>
      </c>
      <c r="ET82" s="78">
        <f t="shared" si="348"/>
        <v>2.0929306340340171E-2</v>
      </c>
      <c r="EU82" s="78">
        <f t="shared" si="348"/>
        <v>2.0877910958182453E-2</v>
      </c>
      <c r="EV82" s="78">
        <f t="shared" si="348"/>
        <v>2.0817018514290259E-2</v>
      </c>
      <c r="EW82" s="78">
        <f t="shared" si="348"/>
        <v>2.0763675310851035E-2</v>
      </c>
      <c r="EX82" s="78">
        <f t="shared" si="348"/>
        <v>2.0726750982052202E-2</v>
      </c>
      <c r="EY82" s="78">
        <f t="shared" si="348"/>
        <v>2.0697274355155684E-2</v>
      </c>
      <c r="EZ82" s="78">
        <f t="shared" si="348"/>
        <v>2.0675213878708482E-2</v>
      </c>
      <c r="FA82" s="78">
        <f t="shared" si="348"/>
        <v>2.0660538134922218E-2</v>
      </c>
      <c r="FB82" s="78">
        <f t="shared" si="348"/>
        <v>2.0653215839106853E-2</v>
      </c>
      <c r="FC82" s="78">
        <f>ANUAL!AA61</f>
        <v>2.3916666666666662E-2</v>
      </c>
      <c r="FD82"/>
      <c r="FE82" s="78">
        <f>AVERAGE(ES80:FE80)</f>
        <v>2.065371478186474E-2</v>
      </c>
      <c r="FF82" s="78">
        <f t="shared" ref="FF82" si="349">AVERAGE(ET80:FF80)</f>
        <v>2.0654712812022708E-2</v>
      </c>
      <c r="FG82" s="78">
        <f t="shared" ref="FG82" si="350">AVERAGE(EU80:FG80)</f>
        <v>2.0656210074264891E-2</v>
      </c>
      <c r="FH82" s="78">
        <f t="shared" ref="FH82" si="351">AVERAGE(EV80:FH80)</f>
        <v>2.0658206713317358E-2</v>
      </c>
      <c r="FI82" s="78">
        <f t="shared" ref="FI82" si="352">AVERAGE(EW80:FI80)</f>
        <v>2.0660702873948132E-2</v>
      </c>
      <c r="FJ82" s="78">
        <f t="shared" ref="FJ82" si="353">AVERAGE(EX80:FJ80)</f>
        <v>2.0663698700967206E-2</v>
      </c>
      <c r="FK82" s="78">
        <f t="shared" ref="FK82" si="354">AVERAGE(EY80:FK80)</f>
        <v>2.0667194339226567E-2</v>
      </c>
      <c r="FL82" s="78">
        <f t="shared" ref="FL82" si="355">AVERAGE(EZ80:FL80)</f>
        <v>2.0671189933620177E-2</v>
      </c>
      <c r="FM82" s="78">
        <f t="shared" ref="FM82" si="356">AVERAGE(FA80:FM80)</f>
        <v>2.0675685629083999E-2</v>
      </c>
      <c r="FN82" s="78">
        <f t="shared" ref="FN82" si="357">AVERAGE(FB80:FN80)</f>
        <v>2.0680681570596035E-2</v>
      </c>
      <c r="FO82" s="78">
        <f t="shared" ref="FO82" si="358">AVERAGE(FC80:FO80)</f>
        <v>2.0686177903176294E-2</v>
      </c>
      <c r="FP82" s="78">
        <f>ANUAL!$AC$61</f>
        <v>2.3999999999999994E-2</v>
      </c>
      <c r="FQ82"/>
      <c r="FR82" s="78">
        <f>AVERAGE(FF80:FR80)</f>
        <v>2.0697672697839495E-2</v>
      </c>
      <c r="FS82" s="78">
        <f t="shared" ref="FS82" si="359">AVERAGE(FG80:FS80)</f>
        <v>2.0702671536392069E-2</v>
      </c>
      <c r="FT82" s="78">
        <f t="shared" ref="FT82" si="360">AVERAGE(FH80:FT80)</f>
        <v>2.0707171142860432E-2</v>
      </c>
      <c r="FU82" s="78">
        <f t="shared" ref="FU82" si="361">AVERAGE(FI80:FU80)</f>
        <v>2.0711171372518513E-2</v>
      </c>
      <c r="FV82" s="78">
        <f t="shared" ref="FV82" si="362">AVERAGE(FJ80:FV80)</f>
        <v>2.0714672080598281E-2</v>
      </c>
      <c r="FW82" s="78">
        <f t="shared" ref="FW82" si="363">AVERAGE(FK80:FW80)</f>
        <v>2.0717673122289747E-2</v>
      </c>
      <c r="FX82" s="78">
        <f t="shared" ref="FX82" si="364">AVERAGE(FL80:FX80)</f>
        <v>2.0720174352740931E-2</v>
      </c>
      <c r="FY82" s="78">
        <f t="shared" ref="FY82" si="365">AVERAGE(FM80:FY80)</f>
        <v>2.072217562705787E-2</v>
      </c>
      <c r="FZ82" s="78">
        <f t="shared" ref="FZ82" si="366">AVERAGE(FN80:FZ80)</f>
        <v>2.0723676800304586E-2</v>
      </c>
      <c r="GA82" s="78">
        <f t="shared" ref="GA82" si="367">AVERAGE(FO80:GA80)</f>
        <v>2.0724677727503093E-2</v>
      </c>
      <c r="GB82" s="78">
        <f t="shared" ref="GB82" si="368">AVERAGE(FP80:GB80)</f>
        <v>2.0725178263633379E-2</v>
      </c>
      <c r="GC82" s="78">
        <f>ANUAL!$AE$61</f>
        <v>2.3999999999999994E-2</v>
      </c>
      <c r="GD82"/>
      <c r="GE82" s="78">
        <f>AVERAGE(FS80:GE80)</f>
        <v>2.0725178263633379E-2</v>
      </c>
      <c r="GF82" s="78">
        <f t="shared" ref="GF82" si="369">AVERAGE(FT80:GF80)</f>
        <v>2.0725178263633379E-2</v>
      </c>
      <c r="GG82" s="78">
        <f t="shared" ref="GG82" si="370">AVERAGE(FU80:GG80)</f>
        <v>2.0725178263633379E-2</v>
      </c>
      <c r="GH82" s="78">
        <f t="shared" ref="GH82" si="371">AVERAGE(FV80:GH80)</f>
        <v>2.0725178263633379E-2</v>
      </c>
      <c r="GI82" s="78">
        <f t="shared" ref="GI82" si="372">AVERAGE(FW80:GI80)</f>
        <v>2.0725178263633379E-2</v>
      </c>
      <c r="GJ82" s="78">
        <f t="shared" ref="GJ82" si="373">AVERAGE(FX80:GJ80)</f>
        <v>2.0725178263633379E-2</v>
      </c>
      <c r="GK82" s="78">
        <f t="shared" ref="GK82" si="374">AVERAGE(FY80:GK80)</f>
        <v>2.0725178263633379E-2</v>
      </c>
      <c r="GL82" s="78">
        <f t="shared" ref="GL82" si="375">AVERAGE(FZ80:GL80)</f>
        <v>2.0725178263633379E-2</v>
      </c>
      <c r="GM82" s="78">
        <f t="shared" ref="GM82" si="376">AVERAGE(GA80:GM80)</f>
        <v>2.0725178263633379E-2</v>
      </c>
      <c r="GN82" s="78">
        <f t="shared" ref="GN82" si="377">AVERAGE(GB80:GN80)</f>
        <v>2.0725178263633379E-2</v>
      </c>
      <c r="GO82" s="78">
        <f t="shared" ref="GO82" si="378">AVERAGE(GC80:GO80)</f>
        <v>2.0725178263633379E-2</v>
      </c>
      <c r="GP82" s="78">
        <f>ANUAL!$AG$61</f>
        <v>2.3999999999999994E-2</v>
      </c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</row>
    <row r="83" spans="2:214" ht="5.5" customHeight="1">
      <c r="B83" s="46"/>
      <c r="C83" s="48"/>
    </row>
    <row r="84" spans="2:214" ht="12.5" customHeight="1">
      <c r="B84" s="46"/>
      <c r="C84" s="67" t="s">
        <v>0</v>
      </c>
      <c r="E84" s="42">
        <v>64.44</v>
      </c>
      <c r="F84" s="42">
        <v>55</v>
      </c>
      <c r="G84" s="42">
        <v>33.53</v>
      </c>
      <c r="H84" s="42">
        <v>23.34</v>
      </c>
      <c r="I84" s="42">
        <v>31.02</v>
      </c>
      <c r="J84" s="42">
        <v>39.93</v>
      </c>
      <c r="K84" s="42">
        <v>42.81</v>
      </c>
      <c r="L84" s="42">
        <v>44.26</v>
      </c>
      <c r="M84" s="42">
        <v>41.09</v>
      </c>
      <c r="N84" s="42">
        <v>40.47</v>
      </c>
      <c r="O84" s="42">
        <v>43.23</v>
      </c>
      <c r="P84" s="42">
        <v>49.87</v>
      </c>
      <c r="R84" s="43">
        <v>54.55</v>
      </c>
      <c r="S84" s="43">
        <v>61.96</v>
      </c>
      <c r="T84" s="43">
        <v>65.31</v>
      </c>
      <c r="U84" s="43">
        <v>64.77</v>
      </c>
      <c r="V84" s="43">
        <v>68.040000000000006</v>
      </c>
      <c r="W84" s="43">
        <v>73.069999999999993</v>
      </c>
      <c r="X84" s="43">
        <v>74.39</v>
      </c>
      <c r="Y84" s="43">
        <v>70.02</v>
      </c>
      <c r="Z84" s="43">
        <v>74.599999999999994</v>
      </c>
      <c r="AA84" s="43">
        <v>83.65</v>
      </c>
      <c r="AB84" s="43">
        <v>80.77</v>
      </c>
      <c r="AC84" s="43">
        <v>74.31</v>
      </c>
      <c r="AE84" s="43">
        <v>85.53</v>
      </c>
      <c r="AF84" s="43">
        <v>95.76</v>
      </c>
      <c r="AG84" s="43">
        <v>116</v>
      </c>
      <c r="AH84" s="43">
        <v>105.78</v>
      </c>
      <c r="AI84" s="43">
        <v>112.37</v>
      </c>
      <c r="AJ84" s="43">
        <v>120.08</v>
      </c>
      <c r="AK84" s="43">
        <v>108.92</v>
      </c>
      <c r="AL84" s="43">
        <v>98.73</v>
      </c>
      <c r="AM84" s="43">
        <v>90.16</v>
      </c>
      <c r="AN84" s="43">
        <v>93.13</v>
      </c>
      <c r="AO84" s="43">
        <v>91.07</v>
      </c>
      <c r="AP84" s="43">
        <v>80.900000000000006</v>
      </c>
      <c r="AR84" s="43">
        <v>83.09</v>
      </c>
      <c r="AS84" s="43">
        <v>82.71</v>
      </c>
      <c r="AT84" s="43">
        <v>78.53</v>
      </c>
      <c r="AU84" s="43">
        <v>84.11</v>
      </c>
      <c r="AV84" s="43">
        <v>75.87</v>
      </c>
      <c r="AW84" s="43">
        <v>74.677000000000007</v>
      </c>
      <c r="AX84" s="43">
        <v>80.03</v>
      </c>
      <c r="AY84" s="43">
        <v>86.081999999999994</v>
      </c>
      <c r="AZ84" s="43">
        <v>93.700999999999993</v>
      </c>
      <c r="BA84" s="43">
        <v>91.061000000000007</v>
      </c>
      <c r="BB84" s="43">
        <v>83.183000000000007</v>
      </c>
      <c r="BC84" s="43">
        <v>77.858000000000004</v>
      </c>
      <c r="BE84" s="43">
        <v>80.227000000000004</v>
      </c>
      <c r="BF84" s="43">
        <v>83.763999999999996</v>
      </c>
      <c r="BG84" s="43">
        <v>85.447000000000003</v>
      </c>
      <c r="BH84" s="43">
        <v>90.054000000000002</v>
      </c>
      <c r="BI84" s="43">
        <v>82.088999999999999</v>
      </c>
      <c r="BJ84" s="43">
        <v>82.555000000000007</v>
      </c>
      <c r="BK84" s="43">
        <v>85.296000000000006</v>
      </c>
      <c r="BL84" s="43">
        <v>80.891000000000005</v>
      </c>
      <c r="BM84" s="43">
        <v>74.293000000000006</v>
      </c>
      <c r="BN84" s="43">
        <v>75.771000000000001</v>
      </c>
      <c r="BO84" s="43">
        <v>74.394999999999996</v>
      </c>
      <c r="BP84" s="43">
        <v>73.832999999999998</v>
      </c>
      <c r="BR84" s="43">
        <v>79.206000000000003</v>
      </c>
      <c r="BS84" s="43">
        <v>75.156999999999996</v>
      </c>
      <c r="BT84" s="43">
        <v>72.573999999999998</v>
      </c>
      <c r="BU84" s="43">
        <v>67.745000000000005</v>
      </c>
      <c r="BV84" s="43">
        <v>64.206000000000003</v>
      </c>
      <c r="BW84" s="43">
        <v>71.45</v>
      </c>
      <c r="BX84" s="43">
        <v>70.950999999999993</v>
      </c>
      <c r="BY84" s="43">
        <v>68.417000000000002</v>
      </c>
      <c r="BZ84" s="43">
        <v>67.950999999999993</v>
      </c>
      <c r="CA84" s="43">
        <v>64.650999999999996</v>
      </c>
      <c r="CB84" s="43">
        <v>63.609000000000002</v>
      </c>
      <c r="CC84" s="43">
        <v>62.72</v>
      </c>
      <c r="CE84" s="43">
        <v>66.766000000000005</v>
      </c>
      <c r="CF84" s="43">
        <v>71.114000000000004</v>
      </c>
      <c r="CG84" s="43">
        <v>103.68899999999999</v>
      </c>
      <c r="CH84" s="43">
        <v>120.423</v>
      </c>
      <c r="CI84" s="43">
        <v>107.535</v>
      </c>
      <c r="CJ84" s="43">
        <v>85.381</v>
      </c>
      <c r="CK84" s="43">
        <v>83.415000000000006</v>
      </c>
      <c r="CL84" s="43">
        <v>91.191999999999993</v>
      </c>
      <c r="CM84" s="43">
        <v>116.798</v>
      </c>
      <c r="CN84" s="37">
        <v>113.41783134201</v>
      </c>
      <c r="CO84" s="37">
        <v>102.37278730319085</v>
      </c>
      <c r="CP84" s="37">
        <v>93.061703537461639</v>
      </c>
      <c r="CR84" s="37">
        <f>CP84*(1+(DC86/CP86)^(1/12)-1)</f>
        <v>91.115632702254217</v>
      </c>
      <c r="CS84" s="37">
        <f>CR84*(1+(DC86/CP86)^(1/12)-1)</f>
        <v>89.210257357798469</v>
      </c>
      <c r="CT84" s="37">
        <f>CS84*(1+(DC86/CP86)^(1/12)-1)</f>
        <v>87.344726495519822</v>
      </c>
      <c r="CU84" s="37">
        <f>CT84*(1+(DC86/CP86)^(1/12)-1)</f>
        <v>85.518206902810277</v>
      </c>
      <c r="CV84" s="37">
        <f>CU84*(1+(DC86/CP86)^(1/12)-1)</f>
        <v>83.729882790885981</v>
      </c>
      <c r="CW84" s="37">
        <f>CV84*(1+(DC86/CP86)^(1/12)-1)</f>
        <v>81.978955430426836</v>
      </c>
      <c r="CX84" s="37">
        <f>CW84*(1+(DC86/CP86)^(1/12)-1)</f>
        <v>80.264642794835524</v>
      </c>
      <c r="CY84" s="37">
        <f>CX84*(1+(DC86/CP86)^(1/12)-1)</f>
        <v>78.586179210956544</v>
      </c>
      <c r="CZ84" s="37">
        <f>CY84*(1+(DC86/CP86)^(1/12)-1)</f>
        <v>76.94281501709925</v>
      </c>
      <c r="DA84" s="37">
        <f>CZ84*(1+(DC86/CP86)^(1/12)-1)</f>
        <v>75.333816228212243</v>
      </c>
      <c r="DB84" s="37">
        <f>DA84*(1+(DC86/CP86)^(1/12)-1)</f>
        <v>73.758464208059451</v>
      </c>
      <c r="DC84" s="37">
        <f>DB84*(1+(DC86/CP86)^(1/12)-1)</f>
        <v>72.216055348251572</v>
      </c>
      <c r="DE84" s="37">
        <f>DC84*(1+(DP86/DC86)^(1/12)-1)</f>
        <v>71.673857493038568</v>
      </c>
      <c r="DF84" s="37">
        <f>DE84*(1+(DP86/DC86)^(1/12)-1)</f>
        <v>71.135730457157635</v>
      </c>
      <c r="DG84" s="37">
        <f>DF84*(1+(DP86/DC86)^(1/12)-1)</f>
        <v>70.601643676913483</v>
      </c>
      <c r="DH84" s="37">
        <f>DG84*(1+(DP86/DC86)^(1/12)-1)</f>
        <v>70.071566818082914</v>
      </c>
      <c r="DI84" s="37">
        <f>DH84*(1+(DP86/DC86)^(1/12)-1)</f>
        <v>69.545469774191986</v>
      </c>
      <c r="DJ84" s="37">
        <f>DI84*(1+(DP86/DC86)^(1/12)-1)</f>
        <v>69.023322664806003</v>
      </c>
      <c r="DK84" s="37">
        <f>DJ84*(1+(DP86/DC86)^(1/12)-1)</f>
        <v>68.505095833832485</v>
      </c>
      <c r="DL84" s="37">
        <f>DK84*(1+(DP86/DC86)^(1/12)-1)</f>
        <v>67.990759847836756</v>
      </c>
      <c r="DM84" s="37">
        <f>DL84*(1+(DP86/DC86)^(1/12)-1)</f>
        <v>67.480285494370264</v>
      </c>
      <c r="DN84" s="37">
        <f>DM84*(1+(DP86/DC86)^(1/12)-1)</f>
        <v>66.973643780311392</v>
      </c>
      <c r="DO84" s="37">
        <f>DN84*(1+(DP86/DC86)^(1/12)-1)</f>
        <v>66.470805930218773</v>
      </c>
      <c r="DP84" s="37">
        <f>DO84*(1+(DP86/DC86)^(1/12)-1)</f>
        <v>65.971743384696936</v>
      </c>
      <c r="DR84" s="37">
        <f>DP84*(1+(EC86/DP86)^(1/12)-1)</f>
        <v>65.921656893929708</v>
      </c>
      <c r="DS84" s="37">
        <f>DR84*(1+(EC86/DP86)^(1/12)-1)</f>
        <v>65.871608429390506</v>
      </c>
      <c r="DT84" s="37">
        <f>DS84*(1+(EC86/DP86)^(1/12)-1)</f>
        <v>65.821597962209395</v>
      </c>
      <c r="DU84" s="37">
        <f>DT84*(1+(EC86/DP86)^(1/12)-1)</f>
        <v>65.771625463538342</v>
      </c>
      <c r="DV84" s="37">
        <f>DU84*(1+(EC86/DP86)^(1/12)-1)</f>
        <v>65.721690904551238</v>
      </c>
      <c r="DW84" s="37">
        <f>DV84*(1+(EC86/DP86)^(1/12)-1)</f>
        <v>65.671794256443846</v>
      </c>
      <c r="DX84" s="37">
        <f>DW84*(1+(EC86/DP86)^(1/12)-1)</f>
        <v>65.621935490433799</v>
      </c>
      <c r="DY84" s="37">
        <f>DX84*(1+(EC86/DP86)^(1/12)-1)</f>
        <v>65.572114577760573</v>
      </c>
      <c r="DZ84" s="37">
        <f>DY84*(1+(EC86/DP86)^(1/12)-1)</f>
        <v>65.522331489685499</v>
      </c>
      <c r="EA84" s="37">
        <f>DZ84*(1+(EC86/DP86)^(1/12)-1)</f>
        <v>65.472586197491708</v>
      </c>
      <c r="EB84" s="37">
        <f>EA84*(1+(EC86/DP86)^(1/12)-1)</f>
        <v>65.422878672484146</v>
      </c>
      <c r="EC84" s="37">
        <f>EB84*(1+(EC86/DP86)^(1/12)-1)</f>
        <v>65.373208885989541</v>
      </c>
      <c r="EE84" s="37">
        <f>EC84*(1+(EP86/EC86)^(1/12)-1)</f>
        <v>65.503433099113693</v>
      </c>
      <c r="EF84" s="37">
        <f>EE84*(1+(EP86/EC86)^(1/12)-1)</f>
        <v>65.6339167204262</v>
      </c>
      <c r="EG84" s="37">
        <f>EF84*(1+(EP86/EC86)^(1/12)-1)</f>
        <v>65.764660266671271</v>
      </c>
      <c r="EH84" s="37">
        <f>EG84*(1+(EP86/EC86)^(1/12)-1)</f>
        <v>65.895664255622478</v>
      </c>
      <c r="EI84" s="37">
        <f>EH84*(1+(EP86/EC86)^(1/12)-1)</f>
        <v>66.026929206084802</v>
      </c>
      <c r="EJ84" s="37">
        <f>EI84*(1+(EP86/EC86)^(1/12)-1)</f>
        <v>66.158455637896679</v>
      </c>
      <c r="EK84" s="37">
        <f>EJ84*(1+(EP86/EC86)^(1/12)-1)</f>
        <v>66.290244071932094</v>
      </c>
      <c r="EL84" s="37">
        <f>EK84*(1+(EP86/EC86)^(1/12)-1)</f>
        <v>66.422295030102603</v>
      </c>
      <c r="EM84" s="37">
        <f>EL84*(1+(EP86/EC86)^(1/12)-1)</f>
        <v>66.55460903535942</v>
      </c>
      <c r="EN84" s="37">
        <f>EM84*(1+(EP86/EC86)^(1/12)-1)</f>
        <v>66.687186611695481</v>
      </c>
      <c r="EO84" s="37">
        <f>EN84*(1+(EP86/EC86)^(1/12)-1)</f>
        <v>66.820028284147526</v>
      </c>
      <c r="EP84" s="37">
        <f>EO84*(1+(EP86/EC86)^(1/12)-1)</f>
        <v>66.953134578798171</v>
      </c>
      <c r="ER84" s="37">
        <f>EP84*(1+($FC$86/$EP$86)^(1/12)-1)</f>
        <v>67.086506022778011</v>
      </c>
      <c r="ES84" s="37">
        <f>ER84*(1+($FC$86/$EP$86)^(1/12)-1)</f>
        <v>67.220143144267666</v>
      </c>
      <c r="ET84" s="37">
        <f t="shared" ref="ET84:FC84" si="379">ES84*(1+($FC$86/$EP$86)^(1/12)-1)</f>
        <v>67.354046472499903</v>
      </c>
      <c r="EU84" s="37">
        <f t="shared" si="379"/>
        <v>67.488216537761744</v>
      </c>
      <c r="EV84" s="37">
        <f t="shared" si="379"/>
        <v>67.622653871396537</v>
      </c>
      <c r="EW84" s="37">
        <f t="shared" si="379"/>
        <v>67.757359005806066</v>
      </c>
      <c r="EX84" s="37">
        <f t="shared" si="379"/>
        <v>67.892332474452687</v>
      </c>
      <c r="EY84" s="37">
        <f t="shared" si="379"/>
        <v>68.027574811861399</v>
      </c>
      <c r="EZ84" s="37">
        <f t="shared" si="379"/>
        <v>68.163086553621994</v>
      </c>
      <c r="FA84" s="37">
        <f t="shared" si="379"/>
        <v>68.298868236391158</v>
      </c>
      <c r="FB84" s="37">
        <f t="shared" si="379"/>
        <v>68.434920397894601</v>
      </c>
      <c r="FC84" s="37">
        <f t="shared" si="379"/>
        <v>68.571243576929191</v>
      </c>
      <c r="FE84" s="37">
        <f>FC84*(1+($FP$86/$FC$86)^(1/12)-1)</f>
        <v>68.707838313365087</v>
      </c>
      <c r="FF84" s="37">
        <f t="shared" ref="FF84:FP84" si="380">FE84*(1+($FP$86/$FC$86)^(1/12)-1)</f>
        <v>68.844705148147881</v>
      </c>
      <c r="FG84" s="37">
        <f t="shared" si="380"/>
        <v>68.981844623300731</v>
      </c>
      <c r="FH84" s="37">
        <f t="shared" si="380"/>
        <v>69.119257281926508</v>
      </c>
      <c r="FI84" s="37">
        <f t="shared" si="380"/>
        <v>69.256943668209956</v>
      </c>
      <c r="FJ84" s="37">
        <f t="shared" si="380"/>
        <v>69.394904327419837</v>
      </c>
      <c r="FK84" s="37">
        <f t="shared" si="380"/>
        <v>69.533139805911105</v>
      </c>
      <c r="FL84" s="37">
        <f t="shared" si="380"/>
        <v>69.671650651127052</v>
      </c>
      <c r="FM84" s="37">
        <f t="shared" si="380"/>
        <v>69.81043741160147</v>
      </c>
      <c r="FN84" s="37">
        <f t="shared" si="380"/>
        <v>69.949500636960863</v>
      </c>
      <c r="FO84" s="37">
        <f t="shared" si="380"/>
        <v>70.088840877926586</v>
      </c>
      <c r="FP84" s="37">
        <f t="shared" si="380"/>
        <v>70.228458686317026</v>
      </c>
      <c r="FR84" s="37">
        <f>FP84*(1+($GC$86/$FP$86)^(1/12)-1)</f>
        <v>70.36835461504981</v>
      </c>
      <c r="FS84" s="37">
        <f t="shared" ref="FS84:GC84" si="381">FR84*(1+($GC$86/$FP$86)^(1/12)-1)</f>
        <v>70.508529218143991</v>
      </c>
      <c r="FT84" s="37">
        <f t="shared" si="381"/>
        <v>70.648983050722222</v>
      </c>
      <c r="FU84" s="37">
        <f t="shared" si="381"/>
        <v>70.789716669012975</v>
      </c>
      <c r="FV84" s="37">
        <f t="shared" si="381"/>
        <v>70.930730630352727</v>
      </c>
      <c r="FW84" s="37">
        <f t="shared" si="381"/>
        <v>71.072025493188178</v>
      </c>
      <c r="FX84" s="37">
        <f t="shared" si="381"/>
        <v>71.213601817078469</v>
      </c>
      <c r="FY84" s="37">
        <f t="shared" si="381"/>
        <v>71.355460162697383</v>
      </c>
      <c r="FZ84" s="37">
        <f t="shared" si="381"/>
        <v>71.497601091835577</v>
      </c>
      <c r="GA84" s="37">
        <f t="shared" si="381"/>
        <v>71.640025167402783</v>
      </c>
      <c r="GB84" s="37">
        <f t="shared" si="381"/>
        <v>71.782732953430084</v>
      </c>
      <c r="GC84" s="37">
        <f t="shared" si="381"/>
        <v>71.925725015072103</v>
      </c>
      <c r="GE84" s="37">
        <f>GC84*(1+($GP$86/$GC$86)^(1/12)-1)</f>
        <v>72.06900191860926</v>
      </c>
      <c r="GF84" s="37">
        <f t="shared" ref="GF84:GP84" si="382">GE84*(1+($GP$86/$GC$86)^(1/12)-1)</f>
        <v>72.212564231450017</v>
      </c>
      <c r="GG84" s="37">
        <f t="shared" si="382"/>
        <v>72.356412522133112</v>
      </c>
      <c r="GH84" s="37">
        <f t="shared" si="382"/>
        <v>72.500547360329819</v>
      </c>
      <c r="GI84" s="37">
        <f t="shared" si="382"/>
        <v>72.644969316846215</v>
      </c>
      <c r="GJ84" s="37">
        <f t="shared" si="382"/>
        <v>72.78967896362542</v>
      </c>
      <c r="GK84" s="37">
        <f t="shared" si="382"/>
        <v>72.934676873749879</v>
      </c>
      <c r="GL84" s="37">
        <f t="shared" si="382"/>
        <v>73.079963621443611</v>
      </c>
      <c r="GM84" s="37">
        <f t="shared" si="382"/>
        <v>73.22553978207452</v>
      </c>
      <c r="GN84" s="37">
        <f t="shared" si="382"/>
        <v>73.37140593215662</v>
      </c>
      <c r="GO84" s="37">
        <f t="shared" si="382"/>
        <v>73.517562649352371</v>
      </c>
      <c r="GP84" s="37">
        <f t="shared" si="382"/>
        <v>73.664010512474931</v>
      </c>
    </row>
    <row r="85" spans="2:214" ht="3" customHeight="1">
      <c r="B85" s="46"/>
      <c r="C85" s="48"/>
    </row>
    <row r="86" spans="2:214" s="5" customFormat="1">
      <c r="B86" s="69"/>
      <c r="C86" s="70" t="s">
        <v>31</v>
      </c>
      <c r="D86" s="77"/>
      <c r="E86" s="79">
        <f>E84</f>
        <v>64.44</v>
      </c>
      <c r="F86" s="79">
        <f>AVERAGE($E$84:F84)</f>
        <v>59.72</v>
      </c>
      <c r="G86" s="79">
        <f>AVERAGE($E$84:G84)</f>
        <v>50.99</v>
      </c>
      <c r="H86" s="79">
        <f>AVERAGE($E$84:H84)</f>
        <v>44.077500000000001</v>
      </c>
      <c r="I86" s="79">
        <f>AVERAGE($E$84:I84)</f>
        <v>41.466000000000001</v>
      </c>
      <c r="J86" s="79">
        <f>AVERAGE($E$84:J84)</f>
        <v>41.21</v>
      </c>
      <c r="K86" s="79">
        <f>AVERAGE($E$84:K84)</f>
        <v>41.438571428571436</v>
      </c>
      <c r="L86" s="79">
        <f>AVERAGE($E$84:L84)</f>
        <v>41.791250000000005</v>
      </c>
      <c r="M86" s="79">
        <f>AVERAGE($E$84:M84)</f>
        <v>41.713333333333338</v>
      </c>
      <c r="N86" s="79">
        <f>AVERAGE($E$84:N84)</f>
        <v>41.589000000000013</v>
      </c>
      <c r="O86" s="79">
        <f>AVERAGE($E$84:O84)</f>
        <v>41.738181818181829</v>
      </c>
      <c r="P86" s="79">
        <f>ANUAL!E57</f>
        <v>42.415833333333346</v>
      </c>
      <c r="Q86" s="77"/>
      <c r="R86" s="79">
        <f>AVERAGE(F84:R84)</f>
        <v>41.591666666666676</v>
      </c>
      <c r="S86" s="79">
        <f>AVERAGE(G84:S84)</f>
        <v>42.171666666666667</v>
      </c>
      <c r="T86" s="79">
        <f t="shared" ref="T86" si="383">AVERAGE(H84:T84)</f>
        <v>44.819999999999993</v>
      </c>
      <c r="U86" s="79">
        <f t="shared" ref="U86" si="384">AVERAGE(I84:U84)</f>
        <v>48.272500000000001</v>
      </c>
      <c r="V86" s="79">
        <f t="shared" ref="V86" si="385">AVERAGE(J84:V84)</f>
        <v>51.357499999999995</v>
      </c>
      <c r="W86" s="79">
        <f t="shared" ref="W86" si="386">AVERAGE(K84:W84)</f>
        <v>54.119166666666651</v>
      </c>
      <c r="X86" s="79">
        <f t="shared" ref="X86" si="387">AVERAGE(L84:X84)</f>
        <v>56.750833333333325</v>
      </c>
      <c r="Y86" s="79">
        <f t="shared" ref="Y86" si="388">AVERAGE(M84:Y84)</f>
        <v>58.897499999999987</v>
      </c>
      <c r="Z86" s="79">
        <f>AVERAGE(N84:Z84)</f>
        <v>61.69</v>
      </c>
      <c r="AA86" s="79">
        <f t="shared" ref="AA86" si="389">AVERAGE(O84:AA84)</f>
        <v>65.288333333333327</v>
      </c>
      <c r="AB86" s="79">
        <f t="shared" ref="AB86" si="390">AVERAGE(P84:AB84)</f>
        <v>68.416666666666671</v>
      </c>
      <c r="AC86" s="79">
        <f>ANUAL!G57</f>
        <v>70.453333333333333</v>
      </c>
      <c r="AD86" s="87"/>
      <c r="AE86" s="79">
        <f>AVERAGE(S84:AE84)</f>
        <v>73.034999999999982</v>
      </c>
      <c r="AF86" s="79">
        <f>AVERAGE(T84:AF84)</f>
        <v>75.851666666666645</v>
      </c>
      <c r="AG86" s="79">
        <f t="shared" ref="AG86" si="391">AVERAGE(U84:AG84)</f>
        <v>80.075833333333321</v>
      </c>
      <c r="AH86" s="79">
        <f t="shared" ref="AH86" si="392">AVERAGE(V84:AH84)</f>
        <v>83.493333333333325</v>
      </c>
      <c r="AI86" s="79">
        <f t="shared" ref="AI86" si="393">AVERAGE(W84:AI84)</f>
        <v>87.1875</v>
      </c>
      <c r="AJ86" s="79">
        <f t="shared" ref="AJ86" si="394">AVERAGE(X84:AJ84)</f>
        <v>91.105000000000004</v>
      </c>
      <c r="AK86" s="79">
        <f t="shared" ref="AK86" si="395">AVERAGE(Y84:AK84)</f>
        <v>93.982500000000002</v>
      </c>
      <c r="AL86" s="79">
        <f t="shared" ref="AL86" si="396">AVERAGE(Z84:AL84)</f>
        <v>96.375</v>
      </c>
      <c r="AM86" s="79">
        <f>AVERAGE(AA84:AM84)</f>
        <v>97.671666666666667</v>
      </c>
      <c r="AN86" s="79">
        <f t="shared" ref="AN86" si="397">AVERAGE(AB84:AN84)</f>
        <v>98.461666666666659</v>
      </c>
      <c r="AO86" s="79">
        <f t="shared" ref="AO86" si="398">AVERAGE(AC84:AO84)</f>
        <v>99.32</v>
      </c>
      <c r="AP86" s="79">
        <f>ANUAL!I57</f>
        <v>99.869166666666672</v>
      </c>
      <c r="AQ86" s="87"/>
      <c r="AR86" s="79">
        <f>AVERAGE(AF84:AR84)</f>
        <v>99.665833333333339</v>
      </c>
      <c r="AS86" s="79">
        <f>AVERAGE(AG84:AS84)</f>
        <v>98.578333333333333</v>
      </c>
      <c r="AT86" s="79">
        <f t="shared" ref="AT86" si="399">AVERAGE(AH84:AT84)</f>
        <v>95.455833333333331</v>
      </c>
      <c r="AU86" s="79">
        <f t="shared" ref="AU86" si="400">AVERAGE(AI84:AU84)</f>
        <v>93.649999999999991</v>
      </c>
      <c r="AV86" s="79">
        <f t="shared" ref="AV86" si="401">AVERAGE(AJ84:AV84)</f>
        <v>90.608333333333334</v>
      </c>
      <c r="AW86" s="79">
        <f t="shared" ref="AW86" si="402">AVERAGE(AK84:AW84)</f>
        <v>86.824749999999995</v>
      </c>
      <c r="AX86" s="79">
        <f t="shared" ref="AX86" si="403">AVERAGE(AL84:AX84)</f>
        <v>84.41725000000001</v>
      </c>
      <c r="AY86" s="79">
        <f t="shared" ref="AY86" si="404">AVERAGE(AM84:AY84)</f>
        <v>83.363250000000008</v>
      </c>
      <c r="AZ86" s="79">
        <f>AVERAGE(AN84:AZ84)</f>
        <v>83.658333333333346</v>
      </c>
      <c r="BA86" s="79">
        <f t="shared" ref="BA86" si="405">AVERAGE(AO84:BA84)</f>
        <v>83.485916666666668</v>
      </c>
      <c r="BB86" s="79">
        <f t="shared" ref="BB86" si="406">AVERAGE(AP84:BB84)</f>
        <v>82.828666666666678</v>
      </c>
      <c r="BC86" s="79">
        <f>ANUAL!K57</f>
        <v>82.575166666666675</v>
      </c>
      <c r="BD86" s="87"/>
      <c r="BE86" s="79">
        <f>AVERAGE(AS84:BE84)</f>
        <v>82.336583333333337</v>
      </c>
      <c r="BF86" s="79">
        <f>AVERAGE(AT84:BF84)</f>
        <v>82.424416666666673</v>
      </c>
      <c r="BG86" s="79">
        <f t="shared" ref="BG86" si="407">AVERAGE(AU84:BG84)</f>
        <v>83.000833333333347</v>
      </c>
      <c r="BH86" s="79">
        <f t="shared" ref="BH86" si="408">AVERAGE(AV84:BH84)</f>
        <v>83.496166666666667</v>
      </c>
      <c r="BI86" s="79">
        <f t="shared" ref="BI86" si="409">AVERAGE(AW84:BI84)</f>
        <v>84.014416666666662</v>
      </c>
      <c r="BJ86" s="79">
        <f t="shared" ref="BJ86" si="410">AVERAGE(AX84:BJ84)</f>
        <v>84.670916666666685</v>
      </c>
      <c r="BK86" s="79">
        <f t="shared" ref="BK86" si="411">AVERAGE(AY84:BK84)</f>
        <v>85.109750000000005</v>
      </c>
      <c r="BL86" s="79">
        <f t="shared" ref="BL86" si="412">AVERAGE(AZ84:BL84)</f>
        <v>84.677166666666679</v>
      </c>
      <c r="BM86" s="79">
        <f>AVERAGE(BA84:BM84)</f>
        <v>83.059833333333344</v>
      </c>
      <c r="BN86" s="79">
        <f t="shared" ref="BN86" si="413">AVERAGE(BB84:BN84)</f>
        <v>81.785666666666671</v>
      </c>
      <c r="BO86" s="79">
        <f t="shared" ref="BO86" si="414">AVERAGE(BC84:BO84)</f>
        <v>81.053333333333327</v>
      </c>
      <c r="BP86" s="79">
        <f>ANUAL!$M$57</f>
        <v>80.717916666666653</v>
      </c>
      <c r="BQ86" s="87"/>
      <c r="BR86" s="79">
        <f>AVERAGE(BF84:BR84)</f>
        <v>80.632833333333323</v>
      </c>
      <c r="BS86" s="79">
        <f>AVERAGE(BG84:BS84)</f>
        <v>79.915583333333331</v>
      </c>
      <c r="BT86" s="79">
        <f t="shared" ref="BT86" si="415">AVERAGE(BH84:BT84)</f>
        <v>78.842833333333331</v>
      </c>
      <c r="BU86" s="79">
        <f t="shared" ref="BU86" si="416">AVERAGE(BI84:BU84)</f>
        <v>76.983750000000001</v>
      </c>
      <c r="BV86" s="79">
        <f t="shared" ref="BV86" si="417">AVERAGE(BJ84:BV84)</f>
        <v>75.493499999999997</v>
      </c>
      <c r="BW86" s="79">
        <f t="shared" ref="BW86" si="418">AVERAGE(BK84:BW84)</f>
        <v>74.568083333333348</v>
      </c>
      <c r="BX86" s="79">
        <f t="shared" ref="BX86" si="419">AVERAGE(BL84:BX84)</f>
        <v>73.372666666666674</v>
      </c>
      <c r="BY86" s="79">
        <f t="shared" ref="BY86" si="420">AVERAGE(BM84:BY84)</f>
        <v>72.333166666666685</v>
      </c>
      <c r="BZ86" s="79">
        <f>AVERAGE(BN84:BZ84)</f>
        <v>71.804666666666677</v>
      </c>
      <c r="CA86" s="79">
        <f t="shared" ref="CA86" si="421">AVERAGE(BO84:CA84)</f>
        <v>70.878</v>
      </c>
      <c r="CB86" s="79">
        <f t="shared" ref="CB86" si="422">AVERAGE(BP84:CB84)</f>
        <v>69.979166666666671</v>
      </c>
      <c r="CC86" s="79">
        <f>ANUAL!$O$57</f>
        <v>69.053083333333333</v>
      </c>
      <c r="CD86" s="87"/>
      <c r="CE86" s="79">
        <f>AVERAGE(BS84:CE84)</f>
        <v>68.016416666666672</v>
      </c>
      <c r="CF86" s="79">
        <f>AVERAGE(BT84:CF84)</f>
        <v>67.679500000000004</v>
      </c>
      <c r="CG86" s="79">
        <f t="shared" ref="CG86" si="423">AVERAGE(BU84:CG84)</f>
        <v>70.272416666666672</v>
      </c>
      <c r="CH86" s="79">
        <f t="shared" ref="CH86" si="424">AVERAGE(BV84:CH84)</f>
        <v>74.66225</v>
      </c>
      <c r="CI86" s="79">
        <f t="shared" ref="CI86" si="425">AVERAGE(BW84:CI84)</f>
        <v>78.272999999999996</v>
      </c>
      <c r="CJ86" s="79">
        <f t="shared" ref="CJ86" si="426">AVERAGE(BX84:CJ84)</f>
        <v>79.433916666666661</v>
      </c>
      <c r="CK86" s="79">
        <f t="shared" ref="CK86" si="427">AVERAGE(BY84:CK84)</f>
        <v>80.472583333333318</v>
      </c>
      <c r="CL86" s="79">
        <f t="shared" ref="CL86" si="428">AVERAGE(BZ84:CL84)</f>
        <v>82.370499999999993</v>
      </c>
      <c r="CM86" s="79">
        <f>AVERAGE(CA84:CM84)</f>
        <v>86.441083333333324</v>
      </c>
      <c r="CN86" s="79">
        <f t="shared" ref="CN86" si="429">AVERAGE(CB84:CN84)</f>
        <v>90.504985945167505</v>
      </c>
      <c r="CO86" s="79">
        <f t="shared" ref="CO86" si="430">AVERAGE(CC84:CO84)</f>
        <v>93.735301553766718</v>
      </c>
      <c r="CP86" s="79">
        <f>ANUAL!$Q$57</f>
        <v>96.263776848555196</v>
      </c>
      <c r="CQ86" s="87"/>
      <c r="CR86" s="79">
        <f>AVERAGE(CF84:CR84)</f>
        <v>98.292912907076399</v>
      </c>
      <c r="CS86" s="79">
        <f t="shared" ref="CS86:DA86" si="431">AVERAGE(CG84:CS84)</f>
        <v>99.800934353559612</v>
      </c>
      <c r="CT86" s="79">
        <f t="shared" si="431"/>
        <v>98.438911561519589</v>
      </c>
      <c r="CU86" s="79">
        <f t="shared" si="431"/>
        <v>95.530178803420441</v>
      </c>
      <c r="CV86" s="79">
        <f t="shared" si="431"/>
        <v>93.546419035994276</v>
      </c>
      <c r="CW86" s="79">
        <f t="shared" si="431"/>
        <v>93.262915321863161</v>
      </c>
      <c r="CX86" s="79">
        <f t="shared" si="431"/>
        <v>93.000385554766126</v>
      </c>
      <c r="CY86" s="79">
        <f t="shared" si="431"/>
        <v>91.949900489012506</v>
      </c>
      <c r="CZ86" s="79">
        <f t="shared" si="431"/>
        <v>88.628635073770781</v>
      </c>
      <c r="DA86" s="79">
        <f t="shared" si="431"/>
        <v>85.454967147620962</v>
      </c>
      <c r="DB86" s="79">
        <f t="shared" ref="DB86" si="432">AVERAGE(CP84:DB84)</f>
        <v>83.070440223026665</v>
      </c>
      <c r="DC86" s="79">
        <f>ANUAL!$S$57</f>
        <v>74.700870204128321</v>
      </c>
      <c r="DD86" s="87"/>
      <c r="DE86" s="79">
        <f>AVERAGE(CS84:DE84)</f>
        <v>79.713154939824534</v>
      </c>
      <c r="DF86" s="79">
        <f t="shared" ref="DF86" si="433">AVERAGE(CT84:DF84)</f>
        <v>78.206944364771132</v>
      </c>
      <c r="DG86" s="79">
        <f t="shared" ref="DG86" si="434">AVERAGE(CU84:DG84)</f>
        <v>76.811687463220593</v>
      </c>
      <c r="DH86" s="79">
        <f t="shared" ref="DH86" si="435">AVERAGE(CV84:DH84)</f>
        <v>75.524467456159996</v>
      </c>
      <c r="DI86" s="79">
        <f t="shared" ref="DI86" si="436">AVERAGE(CW84:DI84)</f>
        <v>74.342433038102158</v>
      </c>
      <c r="DJ86" s="79">
        <f t="shared" ref="DJ86" si="437">AVERAGE(CX84:DJ84)</f>
        <v>73.262796974300429</v>
      </c>
      <c r="DK86" s="79">
        <f t="shared" ref="DK86" si="438">AVERAGE(CY84:DK84)</f>
        <v>72.282834727550181</v>
      </c>
      <c r="DL86" s="79">
        <f t="shared" ref="DL86" si="439">AVERAGE(CZ84:DL84)</f>
        <v>71.399883113956847</v>
      </c>
      <c r="DM86" s="79">
        <f t="shared" ref="DM86" si="440">AVERAGE(DA84:DM84)</f>
        <v>70.61133898706278</v>
      </c>
      <c r="DN86" s="79">
        <f t="shared" ref="DN86" si="441">AVERAGE(DB84:DN84)</f>
        <v>69.914657949737702</v>
      </c>
      <c r="DO86" s="79">
        <f t="shared" ref="DO86" si="442">AVERAGE(DC84:DO84)</f>
        <v>69.307353093250981</v>
      </c>
      <c r="DP86" s="79">
        <f>ANUAL!$U$57</f>
        <v>68.241703537461689</v>
      </c>
      <c r="DQ86" s="87"/>
      <c r="DR86" s="79">
        <f>AVERAGE(DF84:DR84)</f>
        <v>68.307643713029037</v>
      </c>
      <c r="DS86" s="79">
        <f t="shared" ref="DS86" si="443">AVERAGE(DG84:DS84)</f>
        <v>67.868966877381766</v>
      </c>
      <c r="DT86" s="79">
        <f t="shared" ref="DT86" si="444">AVERAGE(DH84:DT84)</f>
        <v>67.470629734489762</v>
      </c>
      <c r="DU86" s="79">
        <f t="shared" ref="DU86" si="445">AVERAGE(DI84:DU84)</f>
        <v>67.112301288277706</v>
      </c>
      <c r="DV86" s="79">
        <f t="shared" ref="DV86" si="446">AVERAGE(DJ84:DV84)</f>
        <v>66.793653049140971</v>
      </c>
      <c r="DW86" s="79">
        <f t="shared" ref="DW86" si="447">AVERAGE(DK84:DW84)</f>
        <v>66.514359015110799</v>
      </c>
      <c r="DX86" s="79">
        <f t="shared" ref="DX86" si="448">AVERAGE(DL84:DX84)</f>
        <v>66.274095653160913</v>
      </c>
      <c r="DY86" s="79">
        <f t="shared" ref="DY86" si="449">AVERAGE(DM84:DY84)</f>
        <v>66.072541880654555</v>
      </c>
      <c r="DZ86" s="79">
        <f t="shared" ref="DZ86" si="450">AVERAGE(DN84:DZ84)</f>
        <v>65.909379046930823</v>
      </c>
      <c r="EA86" s="79">
        <f t="shared" ref="EA86" si="451">AVERAGE(DO84:EA84)</f>
        <v>65.784290915029189</v>
      </c>
      <c r="EB86" s="79">
        <f t="shared" ref="EB86" si="452">AVERAGE(DP84:EB84)</f>
        <v>65.6969636435513</v>
      </c>
      <c r="EC86" s="79">
        <f>ANUAL!$W$57</f>
        <v>67.622574623745351</v>
      </c>
      <c r="ED86" s="87"/>
      <c r="EE86" s="79">
        <f>AVERAGE(DS84:EE84)</f>
        <v>65.612233785757681</v>
      </c>
      <c r="EF86" s="79">
        <f t="shared" ref="EF86" si="453">AVERAGE(DT84:EF84)</f>
        <v>65.592426143343985</v>
      </c>
      <c r="EG86" s="79">
        <f t="shared" ref="EG86" si="454">AVERAGE(DU84:EG84)</f>
        <v>65.587681335382484</v>
      </c>
      <c r="EH86" s="79">
        <f t="shared" ref="EH86" si="455">AVERAGE(DV84:EH84)</f>
        <v>65.598017901389511</v>
      </c>
      <c r="EI86" s="79">
        <f t="shared" ref="EI86" si="456">AVERAGE(DW84:EI84)</f>
        <v>65.623454426517299</v>
      </c>
      <c r="EJ86" s="79">
        <f t="shared" ref="EJ86" si="457">AVERAGE(DX84:EJ84)</f>
        <v>65.66400954163835</v>
      </c>
      <c r="EK86" s="79">
        <f t="shared" ref="EK86" si="458">AVERAGE(DY84:EK84)</f>
        <v>65.719701923429881</v>
      </c>
      <c r="EL86" s="79">
        <f t="shared" ref="EL86" si="459">AVERAGE(DZ84:EL84)</f>
        <v>65.790550294458399</v>
      </c>
      <c r="EM86" s="79">
        <f t="shared" ref="EM86" si="460">AVERAGE(EA84:EM84)</f>
        <v>65.87657342326456</v>
      </c>
      <c r="EN86" s="79">
        <f t="shared" ref="EN86" si="461">AVERAGE(EB84:EN84)</f>
        <v>65.977790124448205</v>
      </c>
      <c r="EO86" s="79">
        <f t="shared" ref="EO86" si="462">AVERAGE(EC84:EO84)</f>
        <v>66.094219258753483</v>
      </c>
      <c r="EP86" s="79">
        <f>ANUAL!$Y$57</f>
        <v>69.256862505318708</v>
      </c>
      <c r="ER86" s="79">
        <f>AVERAGE(EF84:ER84)</f>
        <v>66.357802476792898</v>
      </c>
      <c r="ES86" s="79">
        <f t="shared" ref="ES86:FB86" si="463">AVERAGE(EG84:ES84)</f>
        <v>66.489988012113017</v>
      </c>
      <c r="ET86" s="79">
        <f t="shared" si="463"/>
        <v>66.622436862598747</v>
      </c>
      <c r="EU86" s="79">
        <f t="shared" si="463"/>
        <v>66.755149552777013</v>
      </c>
      <c r="EV86" s="79">
        <f t="shared" si="463"/>
        <v>66.888126608219665</v>
      </c>
      <c r="EW86" s="79">
        <f t="shared" si="463"/>
        <v>67.021368555545436</v>
      </c>
      <c r="EX86" s="79">
        <f t="shared" si="463"/>
        <v>67.154875922422164</v>
      </c>
      <c r="EY86" s="79">
        <f t="shared" si="463"/>
        <v>67.28864923756872</v>
      </c>
      <c r="EZ86" s="79">
        <f t="shared" si="463"/>
        <v>67.422689030757269</v>
      </c>
      <c r="FA86" s="79">
        <f t="shared" si="463"/>
        <v>67.556995832815247</v>
      </c>
      <c r="FB86" s="79">
        <f t="shared" si="463"/>
        <v>67.69157017562749</v>
      </c>
      <c r="FC86" s="79">
        <f>ANUAL!$AA$57</f>
        <v>70.930647505934317</v>
      </c>
      <c r="FD86"/>
      <c r="FE86" s="79">
        <f>AVERAGE(ES84:FE84)</f>
        <v>67.961523616354</v>
      </c>
      <c r="FF86" s="79">
        <f t="shared" ref="FF86" si="464">AVERAGE(ET84:FF84)</f>
        <v>68.096903783344018</v>
      </c>
      <c r="FG86" s="79">
        <f t="shared" ref="FG86" si="465">AVERAGE(EU84:FG84)</f>
        <v>68.232553629244094</v>
      </c>
      <c r="FH86" s="79">
        <f t="shared" ref="FH86" si="466">AVERAGE(EV84:FH84)</f>
        <v>68.368473691257819</v>
      </c>
      <c r="FI86" s="79">
        <f t="shared" ref="FI86" si="467">AVERAGE(EW84:FI84)</f>
        <v>68.504664507658944</v>
      </c>
      <c r="FJ86" s="79">
        <f t="shared" ref="FJ86" si="468">AVERAGE(EX84:FJ84)</f>
        <v>68.641126617793404</v>
      </c>
      <c r="FK86" s="79">
        <f t="shared" ref="FK86" si="469">AVERAGE(EY84:FK84)</f>
        <v>68.777860562081614</v>
      </c>
      <c r="FL86" s="79">
        <f t="shared" ref="FL86" si="470">AVERAGE(EZ84:FL84)</f>
        <v>68.914866882020419</v>
      </c>
      <c r="FM86" s="79">
        <f t="shared" ref="FM86" si="471">AVERAGE(FA84:FM84)</f>
        <v>69.05214612018537</v>
      </c>
      <c r="FN86" s="79">
        <f t="shared" ref="FN86" si="472">AVERAGE(FB84:FN84)</f>
        <v>69.189698820232834</v>
      </c>
      <c r="FO86" s="79">
        <f t="shared" ref="FO86" si="473">AVERAGE(FC84:FO84)</f>
        <v>69.327525526902193</v>
      </c>
      <c r="FP86" s="79">
        <f>ANUAL!$AC$57</f>
        <v>72.644884183494895</v>
      </c>
      <c r="FQ86"/>
      <c r="FR86" s="79">
        <f>AVERAGE(FF84:FR84)</f>
        <v>69.604003144491585</v>
      </c>
      <c r="FS86" s="79">
        <f t="shared" ref="FS86" si="474">AVERAGE(FG84:FS84)</f>
        <v>69.74265515032458</v>
      </c>
      <c r="FT86" s="79">
        <f t="shared" ref="FT86" si="475">AVERAGE(FH84:FT84)</f>
        <v>69.881583352609695</v>
      </c>
      <c r="FU86" s="79">
        <f t="shared" ref="FU86" si="476">AVERAGE(FI84:FU84)</f>
        <v>70.020788301533571</v>
      </c>
      <c r="FV86" s="79">
        <f t="shared" ref="FV86" si="477">AVERAGE(FJ84:FV84)</f>
        <v>70.160270548378804</v>
      </c>
      <c r="FW86" s="79">
        <f t="shared" ref="FW86" si="478">AVERAGE(FK84:FW84)</f>
        <v>70.300030645526164</v>
      </c>
      <c r="FX86" s="79">
        <f t="shared" ref="FX86" si="479">AVERAGE(FL84:FX84)</f>
        <v>70.440069146456779</v>
      </c>
      <c r="FY86" s="79">
        <f t="shared" ref="FY86" si="480">AVERAGE(FM84:FY84)</f>
        <v>70.580386605754299</v>
      </c>
      <c r="FZ86" s="79">
        <f t="shared" ref="FZ86" si="481">AVERAGE(FN84:FZ84)</f>
        <v>70.720983579107141</v>
      </c>
      <c r="GA86" s="79">
        <f t="shared" ref="GA86" si="482">AVERAGE(FO84:GA84)</f>
        <v>70.861860623310648</v>
      </c>
      <c r="GB86" s="79">
        <f t="shared" ref="GB86" si="483">AVERAGE(FP84:GB84)</f>
        <v>71.003018296269275</v>
      </c>
      <c r="GC86" s="79">
        <f>ANUAL!$AE$57</f>
        <v>74.40055016545378</v>
      </c>
      <c r="GD86"/>
      <c r="GE86" s="79">
        <f>AVERAGE(FS84:GE84)</f>
        <v>71.286177765628821</v>
      </c>
      <c r="GF86" s="79">
        <f t="shared" ref="GF86" si="484">AVERAGE(FT84:GF84)</f>
        <v>71.428180683404321</v>
      </c>
      <c r="GG86" s="79">
        <f t="shared" ref="GG86" si="485">AVERAGE(FU84:GG84)</f>
        <v>71.570466472688551</v>
      </c>
      <c r="GH86" s="79">
        <f t="shared" ref="GH86" si="486">AVERAGE(FV84:GH84)</f>
        <v>71.713035696964965</v>
      </c>
      <c r="GI86" s="79">
        <f t="shared" ref="GI86" si="487">AVERAGE(FW84:GI84)</f>
        <v>71.855888920839405</v>
      </c>
      <c r="GJ86" s="79">
        <f t="shared" ref="GJ86" si="488">AVERAGE(FX84:GJ84)</f>
        <v>71.999026710042529</v>
      </c>
      <c r="GK86" s="79">
        <f t="shared" ref="GK86" si="489">AVERAGE(FY84:GK84)</f>
        <v>72.142449631431802</v>
      </c>
      <c r="GL86" s="79">
        <f t="shared" ref="GL86" si="490">AVERAGE(FZ84:GL84)</f>
        <v>72.286158252993985</v>
      </c>
      <c r="GM86" s="79">
        <f t="shared" ref="GM86" si="491">AVERAGE(GA84:GM84)</f>
        <v>72.430153143847249</v>
      </c>
      <c r="GN86" s="79">
        <f t="shared" ref="GN86" si="492">AVERAGE(GB84:GN84)</f>
        <v>72.57443487424338</v>
      </c>
      <c r="GO86" s="79">
        <f t="shared" ref="GO86" si="493">AVERAGE(GC84:GO84)</f>
        <v>72.719004015570249</v>
      </c>
      <c r="GP86" s="79">
        <f>ANUAL!$AG$57</f>
        <v>76.198646706354978</v>
      </c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</row>
    <row r="87" spans="2:214" ht="5.5" customHeight="1">
      <c r="B87" s="46"/>
      <c r="C87" s="48"/>
    </row>
    <row r="88" spans="2:214" ht="12.5" customHeight="1">
      <c r="B88" s="46"/>
      <c r="C88" s="57" t="s">
        <v>12</v>
      </c>
      <c r="E88" s="39">
        <v>9.3060904967387612E-4</v>
      </c>
      <c r="F88" s="39">
        <v>1.1970950493463306E-4</v>
      </c>
      <c r="G88" s="39">
        <v>1.6446117221476014E-2</v>
      </c>
      <c r="H88" s="39">
        <v>4.9720258126640716E-4</v>
      </c>
      <c r="I88" s="39">
        <v>1.070677533426803E-2</v>
      </c>
      <c r="J88" s="39">
        <v>1.6016189575372975E-2</v>
      </c>
      <c r="K88" s="39">
        <v>2.3385772922527508E-2</v>
      </c>
      <c r="L88" s="39">
        <v>3.8737705081236126E-2</v>
      </c>
      <c r="M88" s="39">
        <v>3.3000564265801557E-2</v>
      </c>
      <c r="N88" s="39">
        <v>3.6784771165044389E-2</v>
      </c>
      <c r="O88" s="39">
        <v>2.6355264173462983E-2</v>
      </c>
      <c r="P88" s="39">
        <v>7.5920561328250355E-3</v>
      </c>
      <c r="R88" s="39">
        <v>2.9086948244680288E-2</v>
      </c>
      <c r="S88" s="39">
        <v>2.7052906521476388E-2</v>
      </c>
      <c r="T88" s="39">
        <v>2.1707382720673678E-2</v>
      </c>
      <c r="U88" s="39">
        <v>2.2187742902246156E-2</v>
      </c>
      <c r="V88" s="39">
        <v>3.3975668670596093E-2</v>
      </c>
      <c r="W88" s="39">
        <v>1.1145155221876735E-3</v>
      </c>
      <c r="X88" s="39">
        <v>1.4457425287051535E-2</v>
      </c>
      <c r="Y88" s="39">
        <v>-1.3698949716084031E-3</v>
      </c>
      <c r="Z88" s="39">
        <v>-5.454390845369801E-3</v>
      </c>
      <c r="AA88" s="39">
        <v>1.5964333699767935E-2</v>
      </c>
      <c r="AB88" s="39">
        <v>-5.8068937326424932E-3</v>
      </c>
      <c r="AC88" s="39">
        <v>1.2527185490157394E-2</v>
      </c>
      <c r="AE88" s="39">
        <v>2.012790207342462E-2</v>
      </c>
      <c r="AF88" s="39">
        <v>1.5020740311131818E-2</v>
      </c>
      <c r="AG88" s="39">
        <v>2.3689597072782221E-2</v>
      </c>
      <c r="AH88" s="39">
        <v>4.1333810606383279E-3</v>
      </c>
      <c r="AI88" s="39">
        <v>6.9017544404796636E-3</v>
      </c>
      <c r="AJ88" s="39">
        <v>6.2483819699590982E-3</v>
      </c>
      <c r="AK88" s="39">
        <v>-3.7526696773214495E-3</v>
      </c>
      <c r="AL88" s="39">
        <v>-5.5326288281601424E-3</v>
      </c>
      <c r="AM88" s="39">
        <v>-1.2162970912055045E-2</v>
      </c>
      <c r="AN88" s="39">
        <v>-6.1611527048400202E-3</v>
      </c>
      <c r="AO88" s="39">
        <v>-1.7508471770545952E-3</v>
      </c>
      <c r="AP88" s="39">
        <v>3.0629954006811035E-3</v>
      </c>
      <c r="AR88" s="39">
        <v>5.5632093419944796E-4</v>
      </c>
      <c r="AS88" s="39">
        <v>3.5843515951668794E-4</v>
      </c>
      <c r="AT88" s="39">
        <v>-3.4205183911852543E-3</v>
      </c>
      <c r="AU88" s="39">
        <v>-1.013016099344327E-2</v>
      </c>
      <c r="AV88" s="39">
        <v>-2.3298089572600985E-2</v>
      </c>
      <c r="AW88" s="39">
        <v>-1.4541417461673803E-2</v>
      </c>
      <c r="AX88" s="39">
        <v>-4.021265120012032E-3</v>
      </c>
      <c r="AY88" s="39">
        <v>4.5097287231826044E-4</v>
      </c>
      <c r="AZ88" s="39">
        <v>4.4578156333913909E-3</v>
      </c>
      <c r="BA88" s="39">
        <v>5.1084264667066752E-3</v>
      </c>
      <c r="BB88" s="39">
        <v>5.0376312702773872E-3</v>
      </c>
      <c r="BC88" s="39">
        <v>6.4279731993299553E-3</v>
      </c>
      <c r="BE88" s="39">
        <v>-2.6858350850402246E-3</v>
      </c>
      <c r="BF88" s="39">
        <v>-4.0603266146756311E-3</v>
      </c>
      <c r="BG88" s="39">
        <v>-3.0342558828719748E-3</v>
      </c>
      <c r="BH88" s="39">
        <v>7.214074794473788E-3</v>
      </c>
      <c r="BI88" s="39">
        <v>8.7056722087778832E-3</v>
      </c>
      <c r="BJ88" s="39">
        <v>4.9692526871869805E-3</v>
      </c>
      <c r="BK88" s="39">
        <v>8.3324469091562037E-3</v>
      </c>
      <c r="BL88" s="39">
        <v>1.1596123434564731E-3</v>
      </c>
      <c r="BM88" s="39">
        <v>1.0256575681238474E-2</v>
      </c>
      <c r="BN88" s="39">
        <v>1.5381742193337544E-2</v>
      </c>
      <c r="BO88" s="39">
        <v>1.1830243772809012E-2</v>
      </c>
      <c r="BP88" s="39">
        <v>8.7062951989824462E-3</v>
      </c>
      <c r="BR88" s="39">
        <v>1.0881940845276006E-3</v>
      </c>
      <c r="BS88" s="39">
        <v>9.9984569108200107E-3</v>
      </c>
      <c r="BT88" s="39">
        <v>-4.9960754031584996E-3</v>
      </c>
      <c r="BU88" s="39">
        <v>2.9694172654286888E-3</v>
      </c>
      <c r="BV88" s="39">
        <v>-8.5010305525055688E-3</v>
      </c>
      <c r="BW88" s="39">
        <v>-1.8048469425525866E-2</v>
      </c>
      <c r="BX88" s="39">
        <v>-6.5680819649756468E-4</v>
      </c>
      <c r="BY88" s="39">
        <v>2.0416424358140261E-3</v>
      </c>
      <c r="BZ88" s="39">
        <v>3.5542370044873905E-3</v>
      </c>
      <c r="CA88" s="39">
        <v>-3.1354243535773206E-4</v>
      </c>
      <c r="CB88" s="39">
        <v>7.8302988138148071E-5</v>
      </c>
      <c r="CC88" s="39">
        <v>9.9864940065145895E-4</v>
      </c>
      <c r="CE88" s="39">
        <v>1.992993039817037E-3</v>
      </c>
      <c r="CF88" s="39">
        <v>-8.3601972937475469E-3</v>
      </c>
      <c r="CG88" s="39">
        <v>1.1428037833469205E-2</v>
      </c>
      <c r="CH88" s="39">
        <v>2.4142358074135613E-2</v>
      </c>
      <c r="CI88" s="39">
        <v>8.7141094857334164E-3</v>
      </c>
      <c r="CJ88" s="39">
        <v>-7.8656195237817878E-3</v>
      </c>
      <c r="CK88" s="39">
        <v>-8.5536958776476976E-3</v>
      </c>
      <c r="CL88" s="39">
        <v>6.3279410349664994E-4</v>
      </c>
      <c r="CM88" s="33">
        <v>1.4732577283768297E-2</v>
      </c>
      <c r="CN88" s="33">
        <v>1.6684300716454891E-2</v>
      </c>
      <c r="CO88" s="33">
        <v>4.882831523722991E-3</v>
      </c>
      <c r="CP88" s="33">
        <v>2.9199681715775245E-3</v>
      </c>
      <c r="CR88" s="33">
        <f>(DC90+1)^(CR$10/360)-1</f>
        <v>3.5155650396279103E-3</v>
      </c>
      <c r="CS88" s="33">
        <f>(DC90+1)^(CS$10/360)-1</f>
        <v>3.5155650396279103E-3</v>
      </c>
      <c r="CT88" s="33">
        <f>(DC90+1)^(CT$10/360)-1</f>
        <v>3.5155650396279103E-3</v>
      </c>
      <c r="CU88" s="33">
        <f>(DC90+1)^(CU$10/360)-1</f>
        <v>3.5155650396279103E-3</v>
      </c>
      <c r="CV88" s="33">
        <f>(DC90+1)^(CV$10/360)-1</f>
        <v>3.5155650396279103E-3</v>
      </c>
      <c r="CW88" s="33">
        <f>(DC90+1)^(CW$10/360)-1</f>
        <v>3.5155650396279103E-3</v>
      </c>
      <c r="CX88" s="33">
        <f>(DC90+1)^(CX$10/360)-1</f>
        <v>3.5155650396279103E-3</v>
      </c>
      <c r="CY88" s="33">
        <f>(DC90+1)^(CY$10/360)-1</f>
        <v>3.5155650396279103E-3</v>
      </c>
      <c r="CZ88" s="33">
        <f>(DC90+1)^(CZ$10/360)-1</f>
        <v>3.5155650396279103E-3</v>
      </c>
      <c r="DA88" s="33">
        <f>(DC90+1)^(DA$10/360)-1</f>
        <v>3.5155650396279103E-3</v>
      </c>
      <c r="DB88" s="33">
        <f>(DC90+1)^(DB$10/360)-1</f>
        <v>3.5155650396279103E-3</v>
      </c>
      <c r="DC88" s="33">
        <f>(DC90+1)^(DC$10/360)-1</f>
        <v>3.5155650396279103E-3</v>
      </c>
      <c r="DE88" s="33">
        <f>(DP90+1)^(DE$10/360)-1</f>
        <v>2.8820091778383183E-3</v>
      </c>
      <c r="DF88" s="33">
        <f>(DP90+1)^(DF$10/360)-1</f>
        <v>2.8820091778383183E-3</v>
      </c>
      <c r="DG88" s="33">
        <f>(DP90+1)^(DG$10/360)-1</f>
        <v>2.8820091778383183E-3</v>
      </c>
      <c r="DH88" s="33">
        <f>(DP90+1)^(DH$10/360)-1</f>
        <v>2.8820091778383183E-3</v>
      </c>
      <c r="DI88" s="33">
        <f>(DP90+1)^(DI$10/360)-1</f>
        <v>2.8820091778383183E-3</v>
      </c>
      <c r="DJ88" s="33">
        <f>(DP90+1)^(DJ$10/360)-1</f>
        <v>2.8820091778383183E-3</v>
      </c>
      <c r="DK88" s="33">
        <f>(DP90+1)^(DK$10/360)-1</f>
        <v>2.8820091778383183E-3</v>
      </c>
      <c r="DL88" s="33">
        <f>(DP90+1)^(DL$10/360)-1</f>
        <v>2.8820091778383183E-3</v>
      </c>
      <c r="DM88" s="33">
        <f>(DP90+1)^(DM$10/360)-1</f>
        <v>2.8820091778383183E-3</v>
      </c>
      <c r="DN88" s="33">
        <f>(DP90+1)^(DN$10/360)-1</f>
        <v>2.8820091778383183E-3</v>
      </c>
      <c r="DO88" s="33">
        <f>(DP90+1)^(DO$10/360)-1</f>
        <v>2.8820091778383183E-3</v>
      </c>
      <c r="DP88" s="33">
        <f>(DP90+1)^(DP$10/360)-1</f>
        <v>2.8820091778383183E-3</v>
      </c>
      <c r="DR88" s="33">
        <f t="shared" ref="DR88:EC88" si="494">($EC$90+1)^(DR$10/360)-1</f>
        <v>2.8277306091493148E-3</v>
      </c>
      <c r="DS88" s="33">
        <f t="shared" si="494"/>
        <v>2.8277306091493148E-3</v>
      </c>
      <c r="DT88" s="33">
        <f t="shared" si="494"/>
        <v>2.8277306091493148E-3</v>
      </c>
      <c r="DU88" s="33">
        <f t="shared" si="494"/>
        <v>2.8277306091493148E-3</v>
      </c>
      <c r="DV88" s="33">
        <f t="shared" si="494"/>
        <v>2.8277306091493148E-3</v>
      </c>
      <c r="DW88" s="33">
        <f t="shared" si="494"/>
        <v>2.8277306091493148E-3</v>
      </c>
      <c r="DX88" s="33">
        <f t="shared" si="494"/>
        <v>2.8277306091493148E-3</v>
      </c>
      <c r="DY88" s="33">
        <f t="shared" si="494"/>
        <v>2.8277306091493148E-3</v>
      </c>
      <c r="DZ88" s="33">
        <f t="shared" si="494"/>
        <v>2.8277306091493148E-3</v>
      </c>
      <c r="EA88" s="33">
        <f t="shared" si="494"/>
        <v>2.8277306091493148E-3</v>
      </c>
      <c r="EB88" s="33">
        <f t="shared" si="494"/>
        <v>2.8277306091493148E-3</v>
      </c>
      <c r="EC88" s="33">
        <f t="shared" si="494"/>
        <v>2.8277306091493148E-3</v>
      </c>
      <c r="EE88" s="33">
        <f t="shared" ref="EE88:EP88" si="495">($EP$90+1)^(EE$10/360)-1</f>
        <v>3.1465341142888903E-3</v>
      </c>
      <c r="EF88" s="33">
        <f t="shared" si="495"/>
        <v>3.1465341142888903E-3</v>
      </c>
      <c r="EG88" s="33">
        <f t="shared" si="495"/>
        <v>3.1465341142888903E-3</v>
      </c>
      <c r="EH88" s="33">
        <f t="shared" si="495"/>
        <v>3.1465341142888903E-3</v>
      </c>
      <c r="EI88" s="33">
        <f t="shared" si="495"/>
        <v>3.1465341142888903E-3</v>
      </c>
      <c r="EJ88" s="33">
        <f t="shared" si="495"/>
        <v>3.1465341142888903E-3</v>
      </c>
      <c r="EK88" s="33">
        <f t="shared" si="495"/>
        <v>3.1465341142888903E-3</v>
      </c>
      <c r="EL88" s="33">
        <f t="shared" si="495"/>
        <v>3.1465341142888903E-3</v>
      </c>
      <c r="EM88" s="33">
        <f t="shared" si="495"/>
        <v>3.1465341142888903E-3</v>
      </c>
      <c r="EN88" s="33">
        <f t="shared" si="495"/>
        <v>3.1465341142888903E-3</v>
      </c>
      <c r="EO88" s="33">
        <f t="shared" si="495"/>
        <v>3.1465341142888903E-3</v>
      </c>
      <c r="EP88" s="33">
        <f t="shared" si="495"/>
        <v>3.1465341142888903E-3</v>
      </c>
      <c r="ER88" s="33">
        <f>($FC$90+1)^(ER$10/360)-1</f>
        <v>3.1153221443918078E-3</v>
      </c>
      <c r="ES88" s="33">
        <f t="shared" ref="ES88:FC88" si="496">($FC$90+1)^(ES$10/360)-1</f>
        <v>3.1153221443918078E-3</v>
      </c>
      <c r="ET88" s="33">
        <f t="shared" si="496"/>
        <v>3.1153221443918078E-3</v>
      </c>
      <c r="EU88" s="33">
        <f t="shared" si="496"/>
        <v>3.1153221443918078E-3</v>
      </c>
      <c r="EV88" s="33">
        <f t="shared" si="496"/>
        <v>3.1153221443918078E-3</v>
      </c>
      <c r="EW88" s="33">
        <f t="shared" si="496"/>
        <v>3.1153221443918078E-3</v>
      </c>
      <c r="EX88" s="33">
        <f t="shared" si="496"/>
        <v>3.1153221443918078E-3</v>
      </c>
      <c r="EY88" s="33">
        <f t="shared" si="496"/>
        <v>3.1153221443918078E-3</v>
      </c>
      <c r="EZ88" s="33">
        <f t="shared" si="496"/>
        <v>3.1153221443918078E-3</v>
      </c>
      <c r="FA88" s="33">
        <f t="shared" si="496"/>
        <v>3.1153221443918078E-3</v>
      </c>
      <c r="FB88" s="33">
        <f t="shared" si="496"/>
        <v>3.1153221443918078E-3</v>
      </c>
      <c r="FC88" s="33">
        <f t="shared" si="496"/>
        <v>3.1153221443918078E-3</v>
      </c>
      <c r="FE88" s="33">
        <f t="shared" ref="FE88:FP88" si="497">($FP$90+1)^(FE$10/360)-1</f>
        <v>3.0794358775487751E-3</v>
      </c>
      <c r="FF88" s="33">
        <f t="shared" si="497"/>
        <v>3.0794358775487751E-3</v>
      </c>
      <c r="FG88" s="33">
        <f t="shared" si="497"/>
        <v>3.0794358775487751E-3</v>
      </c>
      <c r="FH88" s="33">
        <f t="shared" si="497"/>
        <v>3.0794358775487751E-3</v>
      </c>
      <c r="FI88" s="33">
        <f t="shared" si="497"/>
        <v>3.0794358775487751E-3</v>
      </c>
      <c r="FJ88" s="33">
        <f t="shared" si="497"/>
        <v>3.0794358775487751E-3</v>
      </c>
      <c r="FK88" s="33">
        <f t="shared" si="497"/>
        <v>3.0794358775487751E-3</v>
      </c>
      <c r="FL88" s="33">
        <f t="shared" si="497"/>
        <v>3.0794358775487751E-3</v>
      </c>
      <c r="FM88" s="33">
        <f t="shared" si="497"/>
        <v>3.0794358775487751E-3</v>
      </c>
      <c r="FN88" s="33">
        <f t="shared" si="497"/>
        <v>3.0794358775487751E-3</v>
      </c>
      <c r="FO88" s="33">
        <f t="shared" si="497"/>
        <v>3.0794358775487751E-3</v>
      </c>
      <c r="FP88" s="33">
        <f t="shared" si="497"/>
        <v>3.0794358775487751E-3</v>
      </c>
      <c r="FR88" s="33">
        <f t="shared" ref="FR88:GC88" si="498">($GC$90+1)^(FR$10/360)-1</f>
        <v>3.0794358775487751E-3</v>
      </c>
      <c r="FS88" s="33">
        <f t="shared" si="498"/>
        <v>3.0794358775487751E-3</v>
      </c>
      <c r="FT88" s="33">
        <f t="shared" si="498"/>
        <v>3.0794358775487751E-3</v>
      </c>
      <c r="FU88" s="33">
        <f t="shared" si="498"/>
        <v>3.0794358775487751E-3</v>
      </c>
      <c r="FV88" s="33">
        <f t="shared" si="498"/>
        <v>3.0794358775487751E-3</v>
      </c>
      <c r="FW88" s="33">
        <f t="shared" si="498"/>
        <v>3.0794358775487751E-3</v>
      </c>
      <c r="FX88" s="33">
        <f t="shared" si="498"/>
        <v>3.0794358775487751E-3</v>
      </c>
      <c r="FY88" s="33">
        <f t="shared" si="498"/>
        <v>3.0794358775487751E-3</v>
      </c>
      <c r="FZ88" s="33">
        <f t="shared" si="498"/>
        <v>3.0794358775487751E-3</v>
      </c>
      <c r="GA88" s="33">
        <f t="shared" si="498"/>
        <v>3.0794358775487751E-3</v>
      </c>
      <c r="GB88" s="33">
        <f t="shared" si="498"/>
        <v>3.0794358775487751E-3</v>
      </c>
      <c r="GC88" s="33">
        <f t="shared" si="498"/>
        <v>3.0794358775487751E-3</v>
      </c>
      <c r="GE88" s="33">
        <f t="shared" ref="GE88:GP88" si="499">($GP$90+1)^(GE$10/360)-1</f>
        <v>3.0794358775487751E-3</v>
      </c>
      <c r="GF88" s="33">
        <f t="shared" si="499"/>
        <v>3.0794358775487751E-3</v>
      </c>
      <c r="GG88" s="33">
        <f t="shared" si="499"/>
        <v>3.0794358775487751E-3</v>
      </c>
      <c r="GH88" s="33">
        <f t="shared" si="499"/>
        <v>3.0794358775487751E-3</v>
      </c>
      <c r="GI88" s="33">
        <f t="shared" si="499"/>
        <v>3.0794358775487751E-3</v>
      </c>
      <c r="GJ88" s="33">
        <f t="shared" si="499"/>
        <v>3.0794358775487751E-3</v>
      </c>
      <c r="GK88" s="33">
        <f t="shared" si="499"/>
        <v>3.0794358775487751E-3</v>
      </c>
      <c r="GL88" s="33">
        <f t="shared" si="499"/>
        <v>3.0794358775487751E-3</v>
      </c>
      <c r="GM88" s="33">
        <f t="shared" si="499"/>
        <v>3.0794358775487751E-3</v>
      </c>
      <c r="GN88" s="33">
        <f t="shared" si="499"/>
        <v>3.0794358775487751E-3</v>
      </c>
      <c r="GO88" s="33">
        <f t="shared" si="499"/>
        <v>3.0794358775487751E-3</v>
      </c>
      <c r="GP88" s="33">
        <f t="shared" si="499"/>
        <v>3.0794358775487751E-3</v>
      </c>
    </row>
    <row r="89" spans="2:214" ht="3" customHeight="1">
      <c r="B89" s="46"/>
      <c r="C89" s="48"/>
    </row>
    <row r="90" spans="2:214" s="5" customFormat="1">
      <c r="B90" s="69"/>
      <c r="C90" s="76" t="s">
        <v>20</v>
      </c>
      <c r="D90" s="77"/>
      <c r="E90" s="72">
        <v>7.7260889422118284E-2</v>
      </c>
      <c r="F90" s="72">
        <v>6.4069219623374529E-2</v>
      </c>
      <c r="G90" s="72">
        <v>7.0086186965557129E-2</v>
      </c>
      <c r="H90" s="72">
        <v>6.1033559480131894E-2</v>
      </c>
      <c r="I90" s="72">
        <v>6.8122473546221585E-2</v>
      </c>
      <c r="J90" s="72">
        <v>7.8426006383912616E-2</v>
      </c>
      <c r="K90" s="72">
        <v>0.10373374976588856</v>
      </c>
      <c r="L90" s="72">
        <v>0.15232839109638818</v>
      </c>
      <c r="M90" s="72">
        <v>0.18439625076187904</v>
      </c>
      <c r="N90" s="72">
        <v>0.22125250841561295</v>
      </c>
      <c r="O90" s="72">
        <v>0.24283183251519791</v>
      </c>
      <c r="P90" s="72" cm="1">
        <f t="array" ref="P90">PRODUCT(1+E88:P88)-1</f>
        <v>0.23083231596507092</v>
      </c>
      <c r="Q90" s="77"/>
      <c r="R90" s="72" cm="1">
        <f t="array" ref="R90">PRODUCT(1+F88:R88)-1</f>
        <v>0.26545582719267902</v>
      </c>
      <c r="S90" s="72" cm="1">
        <f t="array" ref="S90">PRODUCT(1+G88:S88)-1</f>
        <v>0.29953451875889381</v>
      </c>
      <c r="T90" s="72" cm="1">
        <f t="array" ref="T90">PRODUCT(1+H88:T88)-1</f>
        <v>0.30626108892599047</v>
      </c>
      <c r="U90" s="72" cm="1">
        <f t="array" ref="U90">PRODUCT(1+I88:U88)-1</f>
        <v>0.33458051725220272</v>
      </c>
      <c r="V90" s="72" cm="1">
        <f t="array" ref="V90">PRODUCT(1+J88:V88)-1</f>
        <v>0.36530576067843024</v>
      </c>
      <c r="W90" s="72" cm="1">
        <f t="array" ref="W90">PRODUCT(1+K88:W88)-1</f>
        <v>0.34528113741227018</v>
      </c>
      <c r="X90" s="72" cm="1">
        <f t="array" ref="X90">PRODUCT(1+L88:X88)-1</f>
        <v>0.33354447077094629</v>
      </c>
      <c r="Y90" s="72" cm="1">
        <f t="array" ref="Y90">PRODUCT(1+M88:Y88)-1</f>
        <v>0.28205383167627684</v>
      </c>
      <c r="Z90" s="72" cm="1">
        <f t="array" ref="Z90">PRODUCT(1+N88:Z88)-1</f>
        <v>0.23432750484483189</v>
      </c>
      <c r="AA90" s="72" cm="1">
        <f t="array" ref="AA90">PRODUCT(1+O88:AA88)-1</f>
        <v>0.20954006646703438</v>
      </c>
      <c r="AB90" s="72" cm="1">
        <f t="array" ref="AB90">PRODUCT(1+P88:AB88)-1</f>
        <v>0.17163757795317469</v>
      </c>
      <c r="AC90" s="72" cm="1">
        <f t="array" ref="AC90">PRODUCT(1+R88:AC88)-1</f>
        <v>0.17737619307217689</v>
      </c>
      <c r="AD90" s="77"/>
      <c r="AE90" s="72" cm="1">
        <f t="array" ref="AE90">PRODUCT(1+S88:AE88)-1</f>
        <v>0.16712616736476438</v>
      </c>
      <c r="AF90" s="72" cm="1">
        <f t="array" ref="AF90">PRODUCT(1+T88:AF88)-1</f>
        <v>0.1534530099791942</v>
      </c>
      <c r="AG90" s="72" cm="1">
        <f t="array" ref="AG90">PRODUCT(1+U88:AG88)-1</f>
        <v>0.15569082400455159</v>
      </c>
      <c r="AH90" s="72" cm="1">
        <f t="array" ref="AH90">PRODUCT(1+V88:AH88)-1</f>
        <v>0.13527846780238972</v>
      </c>
      <c r="AI90" s="72" cm="1">
        <f t="array" ref="AI90">PRODUCT(1+W88:AI88)-1</f>
        <v>0.10555201214594478</v>
      </c>
      <c r="AJ90" s="72" cm="1">
        <f t="array" ref="AJ90">PRODUCT(1+X88:AJ88)-1</f>
        <v>0.11122144985104221</v>
      </c>
      <c r="AK90" s="72" cm="1">
        <f t="array" ref="AK90">PRODUCT(1+Y88:AK88)-1</f>
        <v>9.1274384923689666E-2</v>
      </c>
      <c r="AL90" s="72" cm="1">
        <f t="array" ref="AL90">PRODUCT(1+Z88:AL88)-1</f>
        <v>8.6725468557123264E-2</v>
      </c>
      <c r="AM90" s="72" cm="1">
        <f t="array" ref="AM90">PRODUCT(1+AA88:AM88)-1</f>
        <v>7.9395101051385364E-2</v>
      </c>
      <c r="AN90" s="72" cm="1">
        <f t="array" ref="AN90">PRODUCT(1+AB88:AN88)-1</f>
        <v>5.5888230936621763E-2</v>
      </c>
      <c r="AO90" s="72" cm="1">
        <f t="array" ref="AO90">PRODUCT(1+AC88:AO88)-1</f>
        <v>6.0195977384649213E-2</v>
      </c>
      <c r="AP90" s="72" cm="1">
        <f t="array" ref="AP90">PRODUCT(1+AE88:AP88)-1</f>
        <v>5.0286222460677044E-2</v>
      </c>
      <c r="AQ90" s="77"/>
      <c r="AR90" s="72" cm="1">
        <f t="array" ref="AR90">PRODUCT(1+AF88:AR88)-1</f>
        <v>3.0136041311314088E-2</v>
      </c>
      <c r="AS90" s="72" cm="1">
        <f t="array" ref="AS90">PRODUCT(1+AG88:AS88)-1</f>
        <v>1.5255390714210781E-2</v>
      </c>
      <c r="AT90" s="72" cm="1">
        <f t="array" ref="AT90">PRODUCT(1+AH88:AT88)-1</f>
        <v>-1.1631363773068837E-2</v>
      </c>
      <c r="AU90" s="72" cm="1">
        <f t="array" ref="AU90">PRODUCT(1+AI88:AU88)-1</f>
        <v>-2.5670970336956755E-2</v>
      </c>
      <c r="AV90" s="72" cm="1">
        <f t="array" ref="AV90">PRODUCT(1+AJ88:AV88)-1</f>
        <v>-5.4893865801659669E-2</v>
      </c>
      <c r="AW90" s="72" cm="1">
        <f t="array" ref="AW90">PRODUCT(1+AK88:AW88)-1</f>
        <v>-7.4420423382923095E-2</v>
      </c>
      <c r="AX90" s="72" cm="1">
        <f t="array" ref="AX90">PRODUCT(1+AL88:AX88)-1</f>
        <v>-7.4669966291154521E-2</v>
      </c>
      <c r="AY90" s="72" cm="1">
        <f t="array" ref="AY90">PRODUCT(1+AM88:AY88)-1</f>
        <v>-6.9102356409012744E-2</v>
      </c>
      <c r="AZ90" s="72" cm="1">
        <f t="array" ref="AZ90">PRODUCT(1+AN88:AZ88)-1</f>
        <v>-5.3439599725280673E-2</v>
      </c>
      <c r="BA90" s="72" cm="1">
        <f t="array" ref="BA90">PRODUCT(1+AO88:BA88)-1</f>
        <v>-4.2706131818910364E-2</v>
      </c>
      <c r="BB90" s="72" cm="1">
        <f t="array" ref="BB90">PRODUCT(1+AP88:BB88)-1</f>
        <v>-3.6196165070094932E-2</v>
      </c>
      <c r="BC90" s="72" cm="1">
        <f t="array" ref="BC90">PRODUCT(1+AR88:BC88)-1</f>
        <v>-3.296289006975861E-2</v>
      </c>
      <c r="BD90" s="77"/>
      <c r="BE90" s="72" cm="1">
        <f t="array" ref="BE90">PRODUCT(1+AS88:BE88)-1</f>
        <v>-3.6096432001572198E-2</v>
      </c>
      <c r="BF90" s="72" cm="1">
        <f t="array" ref="BF90">PRODUCT(1+AT88:BF88)-1</f>
        <v>-4.0354166120243229E-2</v>
      </c>
      <c r="BG90" s="72" cm="1">
        <f t="array" ref="BG90">PRODUCT(1+AU88:BG88)-1</f>
        <v>-3.9982218660228774E-2</v>
      </c>
      <c r="BH90" s="72" cm="1">
        <f t="array" ref="BH90">PRODUCT(1+AV88:BH88)-1</f>
        <v>-2.3161042679292865E-2</v>
      </c>
      <c r="BI90" s="72" cm="1">
        <f t="array" ref="BI90">PRODUCT(1+AW88:BI88)-1</f>
        <v>8.8472097415324136E-3</v>
      </c>
      <c r="BJ90" s="72" cm="1">
        <f t="array" ref="BJ90">PRODUCT(1+AX88:BJ88)-1</f>
        <v>2.882094124952328E-2</v>
      </c>
      <c r="BK90" s="72" cm="1">
        <f t="array" ref="BK90">PRODUCT(1+AY88:BK88)-1</f>
        <v>4.1582014546238888E-2</v>
      </c>
      <c r="BL90" s="72" cm="1">
        <f t="array" ref="BL90">PRODUCT(1+AZ88:BL88)-1</f>
        <v>4.2319787958379429E-2</v>
      </c>
      <c r="BM90" s="72" cm="1">
        <f t="array" ref="BM90">PRODUCT(1+BA88:BM88)-1</f>
        <v>4.8337126117755203E-2</v>
      </c>
      <c r="BN90" s="72" cm="1">
        <f t="array" ref="BN90">PRODUCT(1+BB88:BN88)-1</f>
        <v>5.905228679192831E-2</v>
      </c>
      <c r="BO90" s="72" cm="1">
        <f t="array" ref="BO90">PRODUCT(1+BC88:BO88)-1</f>
        <v>6.6209960873251594E-2</v>
      </c>
      <c r="BP90" s="72">
        <v>6.8623615575618538E-2</v>
      </c>
      <c r="BQ90" s="77"/>
      <c r="BR90" s="72" cm="1">
        <f t="array" ref="BR90">PRODUCT(1+BF88:BR88)-1</f>
        <v>7.266749346119461E-2</v>
      </c>
      <c r="BS90" s="72" cm="1">
        <f t="array" ref="BS90">PRODUCT(1+BG88:BS88)-1</f>
        <v>8.7809374529298267E-2</v>
      </c>
      <c r="BT90" s="72" cm="1">
        <f t="array" ref="BT90">PRODUCT(1+BH88:BT88)-1</f>
        <v>8.5668793794308806E-2</v>
      </c>
      <c r="BU90" s="72" cm="1">
        <f t="array" ref="BU90">PRODUCT(1+BI88:BU88)-1</f>
        <v>8.1093508028401207E-2</v>
      </c>
      <c r="BV90" s="72" cm="1">
        <f t="array" ref="BV90">PRODUCT(1+BJ88:BV88)-1</f>
        <v>6.2651999110279855E-2</v>
      </c>
      <c r="BW90" s="72" cm="1">
        <f t="array" ref="BW90">PRODUCT(1+BK88:BW88)-1</f>
        <v>3.831311674881821E-2</v>
      </c>
      <c r="BX90" s="72" cm="1">
        <f t="array" ref="BX90">PRODUCT(1+BL88:BX88)-1</f>
        <v>2.9056584823645926E-2</v>
      </c>
      <c r="BY90" s="72" cm="1">
        <f t="array" ref="BY90">PRODUCT(1+BM88:BY88)-1</f>
        <v>2.9963192384880877E-2</v>
      </c>
      <c r="BZ90" s="72" cm="1">
        <f t="array" ref="BZ90">PRODUCT(1+BN88:BZ88)-1</f>
        <v>2.3130114228179011E-2</v>
      </c>
      <c r="CA90" s="72" cm="1">
        <f t="array" ref="CA90">PRODUCT(1+BO88:CA88)-1</f>
        <v>7.3150589758435025E-3</v>
      </c>
      <c r="CB90" s="72" cm="1">
        <f t="array" ref="CB90">PRODUCT(1+BP88:CB88)-1</f>
        <v>-4.3844400235653058E-3</v>
      </c>
      <c r="CC90" s="73">
        <v>-1.1992057943795516E-2</v>
      </c>
      <c r="CD90" s="77"/>
      <c r="CE90" s="72" cm="1">
        <f t="array" ref="CE90">PRODUCT(1+BS88:CE88)-1</f>
        <v>-1.1099081122100674E-2</v>
      </c>
      <c r="CF90" s="72">
        <f t="array" ref="CF90">PRODUCT(1+BT88:CF88)-1</f>
        <v>-2.9074247210756909E-2</v>
      </c>
      <c r="CG90" s="72">
        <f t="array" ref="CG90">PRODUCT(1+BU88:CG88)-1</f>
        <v>-1.3047582276113578E-2</v>
      </c>
      <c r="CH90" s="72">
        <f t="array" ref="CH90">PRODUCT(1+BV88:CH88)-1</f>
        <v>7.7872355775077118E-3</v>
      </c>
      <c r="CI90" s="72">
        <f t="array" ref="CI90">PRODUCT(1+BW88:CI88)-1</f>
        <v>2.5285184565678964E-2</v>
      </c>
      <c r="CJ90" s="72">
        <f t="array" ref="CJ90">PRODUCT(1+BX88:CJ88)-1</f>
        <v>3.5917405012248826E-2</v>
      </c>
      <c r="CK90" s="72">
        <f t="array" ref="CK90">PRODUCT(1+BY88:CK88)-1</f>
        <v>2.7731505051728833E-2</v>
      </c>
      <c r="CL90" s="72">
        <f t="array" ref="CL90">PRODUCT(1+BZ88:CL88)-1</f>
        <v>2.6286537342160576E-2</v>
      </c>
      <c r="CM90" s="72">
        <f t="array" ref="CM90">PRODUCT(1+CA88:CM88)-1</f>
        <v>3.7718087043648652E-2</v>
      </c>
      <c r="CN90" s="72">
        <f t="array" ref="CN90">PRODUCT(1+CB88:CN88)-1</f>
        <v>5.5362588623011577E-2</v>
      </c>
      <c r="CO90" s="72">
        <f t="array" ref="CO90">PRODUCT(1+CC88:CO88)-1</f>
        <v>6.0432711289684526E-2</v>
      </c>
      <c r="CP90" s="73">
        <v>6.2468107915569109E-2</v>
      </c>
      <c r="CQ90" s="77"/>
      <c r="CR90" s="72">
        <f t="array" ref="CR90">PRODUCT(1+CF88:CR88)-1</f>
        <v>6.4082574486733268E-2</v>
      </c>
      <c r="CS90" s="72">
        <f t="array" ref="CS90">PRODUCT(1+CG88:CS88)-1</f>
        <v>7.6825902984848371E-2</v>
      </c>
      <c r="CT90" s="72">
        <f t="array" ref="CT90">PRODUCT(1+CH88:CT88)-1</f>
        <v>6.8401818084727228E-2</v>
      </c>
      <c r="CU90" s="72">
        <f t="array" ref="CU90">PRODUCT(1+CI88:CU88)-1</f>
        <v>4.6883615067750517E-2</v>
      </c>
      <c r="CV90" s="72">
        <f t="array" ref="CV90">PRODUCT(1+CJ88:CV88)-1</f>
        <v>4.1488358917715962E-2</v>
      </c>
      <c r="CW90" s="72">
        <f t="array" ref="CW90">PRODUCT(1+CK88:CW88)-1</f>
        <v>5.3435703417354485E-2</v>
      </c>
      <c r="CX90" s="72">
        <f t="array" ref="CX90">PRODUCT(1+CL88:CX88)-1</f>
        <v>6.6259585367645757E-2</v>
      </c>
      <c r="CY90" s="72">
        <f t="array" ref="CY90">PRODUCT(1+CM88:CY88)-1</f>
        <v>6.9331423669550807E-2</v>
      </c>
      <c r="CZ90" s="72">
        <f t="array" ref="CZ90">PRODUCT(1+CN88:CZ88)-1</f>
        <v>5.7510867258074416E-2</v>
      </c>
      <c r="DA90" s="72">
        <f t="array" ref="DA90">PRODUCT(1+CO88:DA88)-1</f>
        <v>4.3813320166534053E-2</v>
      </c>
      <c r="DB90" s="72">
        <f t="array" ref="DB90">PRODUCT(1+CP88:DB88)-1</f>
        <v>4.2393083972278367E-2</v>
      </c>
      <c r="DC90" s="73">
        <v>4.3012122455701414E-2</v>
      </c>
      <c r="DD90" s="77"/>
      <c r="DE90" s="72">
        <f t="array" ref="DE90">PRODUCT(1+CS88:DE88)-1</f>
        <v>4.2353630981208257E-2</v>
      </c>
      <c r="DF90" s="72">
        <f t="array" ref="DF90">PRODUCT(1+CT88:DF88)-1</f>
        <v>4.1695555236324733E-2</v>
      </c>
      <c r="DG90" s="72">
        <f t="array" ref="DG90">PRODUCT(1+CU88:DG88)-1</f>
        <v>4.1037894958585008E-2</v>
      </c>
      <c r="DH90" s="72">
        <f t="array" ref="DH90">PRODUCT(1+CV88:DH88)-1</f>
        <v>4.0380649885689568E-2</v>
      </c>
      <c r="DI90" s="72">
        <f t="array" ref="DI90">PRODUCT(1+CW88:DI88)-1</f>
        <v>3.9723819755504541E-2</v>
      </c>
      <c r="DJ90" s="72">
        <f t="array" ref="DJ90">PRODUCT(1+CX88:DJ88)-1</f>
        <v>3.9067404306061482E-2</v>
      </c>
      <c r="DK90" s="72">
        <f t="array" ref="DK90">PRODUCT(1+CY88:DK88)-1</f>
        <v>3.8411403275557809E-2</v>
      </c>
      <c r="DL90" s="72">
        <f t="array" ref="DL90">PRODUCT(1+CZ88:DL88)-1</f>
        <v>3.775581640235548E-2</v>
      </c>
      <c r="DM90" s="72">
        <f t="array" ref="DM90">PRODUCT(1+DA88:DM88)-1</f>
        <v>3.7100643424981872E-2</v>
      </c>
      <c r="DN90" s="72">
        <f t="array" ref="DN90">PRODUCT(1+DB88:DN88)-1</f>
        <v>3.6445884082129121E-2</v>
      </c>
      <c r="DO90" s="72">
        <f t="array" ref="DO90">PRODUCT(1+DC88:DO88)-1</f>
        <v>3.5791538112655674E-2</v>
      </c>
      <c r="DP90" s="73">
        <v>3.5137605255581406E-2</v>
      </c>
      <c r="DQ90" s="77"/>
      <c r="DR90" s="72">
        <f t="array" ref="DR90">PRODUCT(1+DF88:DR88)-1</f>
        <v>3.5081580930591993E-2</v>
      </c>
      <c r="DS90" s="72">
        <f t="array" ref="DS90">PRODUCT(1+DG88:DS88)-1</f>
        <v>3.5025559637782644E-2</v>
      </c>
      <c r="DT90" s="72">
        <f t="array" ref="DT90">PRODUCT(1+DH88:DT88)-1</f>
        <v>3.4969541376991042E-2</v>
      </c>
      <c r="DU90" s="72">
        <f t="array" ref="DU90">PRODUCT(1+DI88:DU88)-1</f>
        <v>3.491352614805221E-2</v>
      </c>
      <c r="DV90" s="72">
        <f t="array" ref="DV90">PRODUCT(1+DJ88:DV88)-1</f>
        <v>3.4857513950802499E-2</v>
      </c>
      <c r="DW90" s="72">
        <f t="array" ref="DW90">PRODUCT(1+DK88:DW88)-1</f>
        <v>3.4801504785078041E-2</v>
      </c>
      <c r="DX90" s="72">
        <f t="array" ref="DX90">PRODUCT(1+DL88:DX88)-1</f>
        <v>3.474549865071408E-2</v>
      </c>
      <c r="DY90" s="72">
        <f t="array" ref="DY90">PRODUCT(1+DM88:DY88)-1</f>
        <v>3.4689495547547633E-2</v>
      </c>
      <c r="DZ90" s="72">
        <f t="array" ref="DZ90">PRODUCT(1+DN88:DZ88)-1</f>
        <v>3.4633495475413278E-2</v>
      </c>
      <c r="EA90" s="72">
        <f t="array" ref="EA90">PRODUCT(1+DO88:EA88)-1</f>
        <v>3.4577498434148035E-2</v>
      </c>
      <c r="EB90" s="72">
        <f t="array" ref="EB90">PRODUCT(1+DP88:EB88)-1</f>
        <v>3.452150442358759E-2</v>
      </c>
      <c r="EC90" s="73">
        <v>3.4465513443567346E-2</v>
      </c>
      <c r="ED90" s="77"/>
      <c r="EE90" s="72">
        <f t="array" ref="EE90">PRODUCT(1+DS88:EE88)-1</f>
        <v>3.4794374744033796E-2</v>
      </c>
      <c r="EF90" s="72">
        <f t="array" ref="EF90">PRODUCT(1+DT88:EF88)-1</f>
        <v>3.5123340591005858E-2</v>
      </c>
      <c r="EG90" s="72">
        <f t="array" ref="EG90">PRODUCT(1+DU88:EG88)-1</f>
        <v>3.545241101772012E-2</v>
      </c>
      <c r="EH90" s="72">
        <f t="array" ref="EH90">PRODUCT(1+DV88:EH88)-1</f>
        <v>3.578158605742221E-2</v>
      </c>
      <c r="EI90" s="72">
        <f t="array" ref="EI90">PRODUCT(1+DW88:EI88)-1</f>
        <v>3.6110865743369303E-2</v>
      </c>
      <c r="EJ90" s="72">
        <f t="array" ref="EJ90">PRODUCT(1+DX88:EJ88)-1</f>
        <v>3.6440250108829231E-2</v>
      </c>
      <c r="EK90" s="72">
        <f t="array" ref="EK90">PRODUCT(1+DY88:EK88)-1</f>
        <v>3.6769739187079598E-2</v>
      </c>
      <c r="EL90" s="72">
        <f t="array" ref="EL90">PRODUCT(1+DZ88:EL88)-1</f>
        <v>3.7099333011409996E-2</v>
      </c>
      <c r="EM90" s="72">
        <f t="array" ref="EM90">PRODUCT(1+EA88:EM88)-1</f>
        <v>3.7429031615118014E-2</v>
      </c>
      <c r="EN90" s="72">
        <f t="array" ref="EN90">PRODUCT(1+EB88:EN88)-1</f>
        <v>3.7758835031515225E-2</v>
      </c>
      <c r="EO90" s="72">
        <f t="array" ref="EO90">PRODUCT(1+EC88:EO88)-1</f>
        <v>3.8088743293920979E-2</v>
      </c>
      <c r="EP90" s="73">
        <v>3.8418756435667945E-2</v>
      </c>
      <c r="ER90" s="72" cm="1">
        <f t="array" ref="ER90">PRODUCT(1+EF88:ER88)-1</f>
        <v>3.8386447003430968E-2</v>
      </c>
      <c r="ES90" s="72" cm="1">
        <f t="array" ref="ES90">PRODUCT(1+EG88:ES88)-1</f>
        <v>3.8354138576473185E-2</v>
      </c>
      <c r="ET90" s="72" cm="1">
        <f t="array" ref="ET90">PRODUCT(1+EH88:ET88)-1</f>
        <v>3.8321831154761954E-2</v>
      </c>
      <c r="EU90" s="72" cm="1">
        <f t="array" ref="EU90">PRODUCT(1+EI88:EU88)-1</f>
        <v>3.8289524738265746E-2</v>
      </c>
      <c r="EV90" s="72" cm="1">
        <f t="array" ref="EV90">PRODUCT(1+EJ88:EV88)-1</f>
        <v>3.8257219326953917E-2</v>
      </c>
      <c r="EW90" s="72" cm="1">
        <f t="array" ref="EW90">PRODUCT(1+EK88:EW88)-1</f>
        <v>3.8224914920794939E-2</v>
      </c>
      <c r="EX90" s="72" cm="1">
        <f t="array" ref="EX90">PRODUCT(1+EL88:EX88)-1</f>
        <v>3.8192611519757502E-2</v>
      </c>
      <c r="EY90" s="72" cm="1">
        <f t="array" ref="EY90">PRODUCT(1+EM88:EY88)-1</f>
        <v>3.8160309123810521E-2</v>
      </c>
      <c r="EZ90" s="72" cm="1">
        <f t="array" ref="EZ90">PRODUCT(1+EN88:EZ88)-1</f>
        <v>3.8128007732921798E-2</v>
      </c>
      <c r="FA90" s="72" cm="1">
        <f t="array" ref="FA90">PRODUCT(1+EO88:FA88)-1</f>
        <v>3.809570734706158E-2</v>
      </c>
      <c r="FB90" s="72" cm="1">
        <f t="array" ref="FB90">PRODUCT(1+EP88:FB88)-1</f>
        <v>3.8063407966197005E-2</v>
      </c>
      <c r="FC90" s="73">
        <f>ANUAL!$AA$63</f>
        <v>3.8031109590298373E-2</v>
      </c>
      <c r="FD90"/>
      <c r="FE90" s="72" cm="1">
        <f t="array" ref="FE90">PRODUCT(1+ES88:FE88)-1</f>
        <v>3.7993974217557236E-2</v>
      </c>
      <c r="FF90" s="72" cm="1">
        <f t="array" ref="FF90">PRODUCT(1+ET88:FF88)-1</f>
        <v>3.7956840173327233E-2</v>
      </c>
      <c r="FG90" s="72" cm="1">
        <f t="array" ref="FG90">PRODUCT(1+EU88:FG88)-1</f>
        <v>3.7919707457560792E-2</v>
      </c>
      <c r="FH90" s="72" cm="1">
        <f t="array" ref="FH90">PRODUCT(1+EV88:FH88)-1</f>
        <v>3.7882576070210616E-2</v>
      </c>
      <c r="FI90" s="72" cm="1">
        <f t="array" ref="FI90">PRODUCT(1+EW88:FI88)-1</f>
        <v>3.7845446011228967E-2</v>
      </c>
      <c r="FJ90" s="72" cm="1">
        <f t="array" ref="FJ90">PRODUCT(1+EX88:FJ88)-1</f>
        <v>3.7808317280568549E-2</v>
      </c>
      <c r="FK90" s="72" cm="1">
        <f t="array" ref="FK90">PRODUCT(1+EY88:FK88)-1</f>
        <v>3.7771189878181399E-2</v>
      </c>
      <c r="FL90" s="72" cm="1">
        <f t="array" ref="FL90">PRODUCT(1+EZ88:FL88)-1</f>
        <v>3.7734063804020446E-2</v>
      </c>
      <c r="FM90" s="72" cm="1">
        <f t="array" ref="FM90">PRODUCT(1+FA88:FM88)-1</f>
        <v>3.7696939058037726E-2</v>
      </c>
      <c r="FN90" s="72" cm="1">
        <f t="array" ref="FN90">PRODUCT(1+FB88:FN88)-1</f>
        <v>3.7659815640186389E-2</v>
      </c>
      <c r="FO90" s="72" cm="1">
        <f t="array" ref="FO90">PRODUCT(1+FC88:FO88)-1</f>
        <v>3.7622693550418029E-2</v>
      </c>
      <c r="FP90" s="73">
        <f>ANUAL!$AC$63</f>
        <v>3.7585572788686933E-2</v>
      </c>
      <c r="FQ90"/>
      <c r="FR90" s="72" cm="1">
        <f t="array" ref="FR90">PRODUCT(1+FF88:FR88)-1</f>
        <v>3.7585572788685795E-2</v>
      </c>
      <c r="FS90" s="72" cm="1">
        <f t="array" ref="FS90">PRODUCT(1+FG88:FS88)-1</f>
        <v>3.7585572788685795E-2</v>
      </c>
      <c r="FT90" s="72" cm="1">
        <f t="array" ref="FT90">PRODUCT(1+FH88:FT88)-1</f>
        <v>3.7585572788685795E-2</v>
      </c>
      <c r="FU90" s="72" cm="1">
        <f t="array" ref="FU90">PRODUCT(1+FI88:FU88)-1</f>
        <v>3.7585572788685795E-2</v>
      </c>
      <c r="FV90" s="72" cm="1">
        <f t="array" ref="FV90">PRODUCT(1+FJ88:FV88)-1</f>
        <v>3.7585572788685795E-2</v>
      </c>
      <c r="FW90" s="72" cm="1">
        <f t="array" ref="FW90">PRODUCT(1+FK88:FW88)-1</f>
        <v>3.7585572788685795E-2</v>
      </c>
      <c r="FX90" s="72" cm="1">
        <f t="array" ref="FX90">PRODUCT(1+FL88:FX88)-1</f>
        <v>3.7585572788685795E-2</v>
      </c>
      <c r="FY90" s="72" cm="1">
        <f t="array" ref="FY90">PRODUCT(1+FM88:FY88)-1</f>
        <v>3.7585572788685795E-2</v>
      </c>
      <c r="FZ90" s="72" cm="1">
        <f t="array" ref="FZ90">PRODUCT(1+FN88:FZ88)-1</f>
        <v>3.7585572788685795E-2</v>
      </c>
      <c r="GA90" s="72" cm="1">
        <f t="array" ref="GA90">PRODUCT(1+FO88:GA88)-1</f>
        <v>3.7585572788685795E-2</v>
      </c>
      <c r="GB90" s="72" cm="1">
        <f t="array" ref="GB90">PRODUCT(1+FP88:GB88)-1</f>
        <v>3.7585572788685795E-2</v>
      </c>
      <c r="GC90" s="73">
        <f>ANUAL!$AE$63</f>
        <v>3.7585572788686933E-2</v>
      </c>
      <c r="GD90"/>
      <c r="GE90" s="72" cm="1">
        <f t="array" ref="GE90">PRODUCT(1+FS88:GE88)-1</f>
        <v>3.7585572788685795E-2</v>
      </c>
      <c r="GF90" s="72" cm="1">
        <f t="array" ref="GF90">PRODUCT(1+FT88:GF88)-1</f>
        <v>3.7585572788685795E-2</v>
      </c>
      <c r="GG90" s="72" cm="1">
        <f t="array" ref="GG90">PRODUCT(1+FU88:GG88)-1</f>
        <v>3.7585572788685795E-2</v>
      </c>
      <c r="GH90" s="72" cm="1">
        <f t="array" ref="GH90">PRODUCT(1+FV88:GH88)-1</f>
        <v>3.7585572788685795E-2</v>
      </c>
      <c r="GI90" s="72" cm="1">
        <f t="array" ref="GI90">PRODUCT(1+FW88:GI88)-1</f>
        <v>3.7585572788685795E-2</v>
      </c>
      <c r="GJ90" s="72" cm="1">
        <f t="array" ref="GJ90">PRODUCT(1+FX88:GJ88)-1</f>
        <v>3.7585572788685795E-2</v>
      </c>
      <c r="GK90" s="72" cm="1">
        <f t="array" ref="GK90">PRODUCT(1+FY88:GK88)-1</f>
        <v>3.7585572788685795E-2</v>
      </c>
      <c r="GL90" s="72" cm="1">
        <f t="array" ref="GL90">PRODUCT(1+FZ88:GL88)-1</f>
        <v>3.7585572788685795E-2</v>
      </c>
      <c r="GM90" s="72" cm="1">
        <f t="array" ref="GM90">PRODUCT(1+GA88:GM88)-1</f>
        <v>3.7585572788685795E-2</v>
      </c>
      <c r="GN90" s="72" cm="1">
        <f t="array" ref="GN90">PRODUCT(1+GB88:GN88)-1</f>
        <v>3.7585572788685795E-2</v>
      </c>
      <c r="GO90" s="72" cm="1">
        <f t="array" ref="GO90">PRODUCT(1+GC88:GO88)-1</f>
        <v>3.7585572788685795E-2</v>
      </c>
      <c r="GP90" s="73">
        <f>ANUAL!$AG$63</f>
        <v>3.7585572788686933E-2</v>
      </c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</row>
    <row r="91" spans="2:214" ht="5.5" customHeight="1">
      <c r="B91" s="46"/>
      <c r="C91" s="48"/>
    </row>
    <row r="92" spans="2:214" ht="12.5" customHeight="1">
      <c r="B92" s="46"/>
      <c r="C92" s="57" t="s">
        <v>13</v>
      </c>
      <c r="D92" s="21"/>
      <c r="E92" s="25">
        <v>3.7678334893071507E-3</v>
      </c>
      <c r="F92" s="25">
        <v>3.2958605530377838E-3</v>
      </c>
      <c r="G92" s="39">
        <v>2.5590027814135397E-3</v>
      </c>
      <c r="H92" s="39">
        <v>2.2082316552302929E-3</v>
      </c>
      <c r="I92" s="39">
        <v>2.0303535308561038E-3</v>
      </c>
      <c r="J92" s="39">
        <v>3.3834137819836485E-3</v>
      </c>
      <c r="K92" s="39">
        <v>1.1714079290828749E-2</v>
      </c>
      <c r="L92" s="39">
        <v>7.2124553989611683E-3</v>
      </c>
      <c r="M92" s="39">
        <v>1.1603564138095379E-2</v>
      </c>
      <c r="N92" s="39">
        <v>1.7278731706478822E-2</v>
      </c>
      <c r="O92" s="39">
        <v>1.2794741173148765E-2</v>
      </c>
      <c r="P92" s="39">
        <v>7.0123019078323521E-3</v>
      </c>
      <c r="Q92" s="21"/>
      <c r="R92" s="39">
        <v>8.9214308361371761E-3</v>
      </c>
      <c r="S92" s="39">
        <v>1.8902239540154967E-2</v>
      </c>
      <c r="T92" s="39">
        <v>1.3045945065707372E-2</v>
      </c>
      <c r="U92" s="39">
        <v>9.0041067178634644E-3</v>
      </c>
      <c r="V92" s="39">
        <v>2.2188921076660362E-2</v>
      </c>
      <c r="W92" s="39">
        <v>2.1602623199276538E-2</v>
      </c>
      <c r="X92" s="39">
        <v>8.4602678994988873E-3</v>
      </c>
      <c r="Y92" s="39">
        <v>4.6399296954430722E-3</v>
      </c>
      <c r="Z92" s="39">
        <v>5.1303662130108311E-3</v>
      </c>
      <c r="AA92" s="39">
        <v>8.5503747935460686E-3</v>
      </c>
      <c r="AB92" s="39">
        <v>6.7237317813638245E-3</v>
      </c>
      <c r="AC92" s="39">
        <v>3.4619359103902525E-3</v>
      </c>
      <c r="AD92" s="21"/>
      <c r="AE92" s="39">
        <v>7.1317159243120898E-3</v>
      </c>
      <c r="AF92" s="39">
        <v>3.8382804503582692E-3</v>
      </c>
      <c r="AG92" s="39">
        <v>8.5722743456702229E-3</v>
      </c>
      <c r="AH92" s="39">
        <v>9.4767458450701267E-3</v>
      </c>
      <c r="AI92" s="39">
        <v>2.2836969217893566E-2</v>
      </c>
      <c r="AJ92" s="39">
        <v>2.1378572471978999E-2</v>
      </c>
      <c r="AK92" s="39">
        <v>8.6352848407071289E-3</v>
      </c>
      <c r="AL92" s="39">
        <v>8.8047060626976763E-4</v>
      </c>
      <c r="AM92" s="39">
        <v>8.9692623284264527E-4</v>
      </c>
      <c r="AN92" s="39">
        <v>1.2241587733929293E-3</v>
      </c>
      <c r="AO92" s="39">
        <v>3.6345539576041119E-3</v>
      </c>
      <c r="AP92" s="39">
        <v>8.8607510604816748E-4</v>
      </c>
      <c r="AQ92" s="21"/>
      <c r="AR92" s="39">
        <v>4.5999999999999999E-3</v>
      </c>
      <c r="AS92" s="39">
        <v>5.0000000000000001E-4</v>
      </c>
      <c r="AT92" s="39">
        <v>3.0000000000000001E-3</v>
      </c>
      <c r="AU92" s="39">
        <v>1.4000000000000002E-3</v>
      </c>
      <c r="AV92" s="39">
        <v>5.8999999999999999E-3</v>
      </c>
      <c r="AW92" s="39">
        <v>7.0999999999999995E-3</v>
      </c>
      <c r="AX92" s="39">
        <v>1E-3</v>
      </c>
      <c r="AY92" s="39">
        <v>1.7000000000000001E-3</v>
      </c>
      <c r="AZ92" s="39">
        <v>3.4000000000000002E-3</v>
      </c>
      <c r="BA92" s="39">
        <v>2E-3</v>
      </c>
      <c r="BB92" s="39">
        <v>7.000000000000001E-4</v>
      </c>
      <c r="BC92" s="39">
        <v>3.0999999999999999E-3</v>
      </c>
      <c r="BD92" s="21"/>
      <c r="BE92" s="39">
        <v>2.7000000000000001E-3</v>
      </c>
      <c r="BF92" s="39">
        <v>1.2999999999999999E-3</v>
      </c>
      <c r="BG92" s="39">
        <v>2.8000000000000004E-3</v>
      </c>
      <c r="BH92" s="39">
        <v>5.1999999999999998E-3</v>
      </c>
      <c r="BI92" s="39">
        <v>8.6E-3</v>
      </c>
      <c r="BJ92" s="39">
        <v>7.0999999999999995E-3</v>
      </c>
      <c r="BK92" s="39">
        <v>7.1999999999999998E-3</v>
      </c>
      <c r="BL92" s="39">
        <v>6.9999999999999993E-3</v>
      </c>
      <c r="BM92" s="39">
        <v>5.7999999999999996E-3</v>
      </c>
      <c r="BN92" s="39">
        <v>6.8000000000000005E-3</v>
      </c>
      <c r="BO92" s="39">
        <v>4.0000000000000001E-3</v>
      </c>
      <c r="BP92" s="39">
        <v>5.0000000000000001E-3</v>
      </c>
      <c r="BQ92" s="21"/>
      <c r="BR92" s="39">
        <v>8.3000000000000001E-3</v>
      </c>
      <c r="BS92" s="39">
        <v>4.0000000000000001E-3</v>
      </c>
      <c r="BT92" s="39">
        <v>3.9000000000000003E-3</v>
      </c>
      <c r="BU92" s="39">
        <v>5.1999999999999998E-3</v>
      </c>
      <c r="BV92" s="39">
        <v>5.7999999999999996E-3</v>
      </c>
      <c r="BW92" s="39">
        <v>6.8999999999999999E-3</v>
      </c>
      <c r="BX92" s="39">
        <v>9.1000000000000004E-3</v>
      </c>
      <c r="BY92" s="39">
        <v>5.1999999999999998E-3</v>
      </c>
      <c r="BZ92" s="39">
        <v>1.7000000000000001E-3</v>
      </c>
      <c r="CA92" s="39">
        <v>3.0000000000000001E-3</v>
      </c>
      <c r="CB92" s="39">
        <v>2.6808883827624187E-3</v>
      </c>
      <c r="CC92" s="39">
        <v>2.0626076484559519E-3</v>
      </c>
      <c r="CD92" s="21"/>
      <c r="CE92" s="39">
        <v>7.2262512813874476E-3</v>
      </c>
      <c r="CF92" s="39">
        <v>2.7848825741530448E-3</v>
      </c>
      <c r="CG92" s="39">
        <v>5.4011306904338599E-3</v>
      </c>
      <c r="CH92" s="39">
        <v>9.999350535327238E-3</v>
      </c>
      <c r="CI92" s="39">
        <v>8.7667069952652808E-3</v>
      </c>
      <c r="CJ92" s="39">
        <v>7.8272126670839264E-3</v>
      </c>
      <c r="CK92" s="39">
        <v>6.0828913020900188E-3</v>
      </c>
      <c r="CL92" s="39">
        <v>6.5645735006374653E-3</v>
      </c>
      <c r="CM92" s="33">
        <v>2.3599999999999411E-3</v>
      </c>
      <c r="CN92" s="33">
        <v>5.3708021431894837E-3</v>
      </c>
      <c r="CO92" s="33">
        <v>5.4391127849038202E-3</v>
      </c>
      <c r="CP92" s="33">
        <v>4.1271295846625157E-3</v>
      </c>
      <c r="CQ92" s="21"/>
      <c r="CR92" s="33">
        <f>(DC94+1)^(CR$10/360)-1</f>
        <v>4.9179624142934308E-3</v>
      </c>
      <c r="CS92" s="33">
        <f>(DC94+1)^(CS$10/360)-1</f>
        <v>4.9179624142934308E-3</v>
      </c>
      <c r="CT92" s="33">
        <f>(DC94+1)^(CT$10/360)-1</f>
        <v>4.9179624142934308E-3</v>
      </c>
      <c r="CU92" s="33">
        <f>(DC94+1)^(CU$10/360)-1</f>
        <v>4.9179624142934308E-3</v>
      </c>
      <c r="CV92" s="33">
        <f>(DC94+1)^(CV$10/360)-1</f>
        <v>4.9179624142934308E-3</v>
      </c>
      <c r="CW92" s="33">
        <f>(DC94+1)^(CW$10/360)-1</f>
        <v>4.9179624142934308E-3</v>
      </c>
      <c r="CX92" s="33">
        <f>(DC94+1)^(CX$10/360)-1</f>
        <v>4.9179624142934308E-3</v>
      </c>
      <c r="CY92" s="33">
        <f>(DC94+1)^(CY$10/360)-1</f>
        <v>4.9179624142934308E-3</v>
      </c>
      <c r="CZ92" s="33">
        <f>(DC94+1)^(CZ$10/360)-1</f>
        <v>4.9179624142934308E-3</v>
      </c>
      <c r="DA92" s="33">
        <f>(DC94+1)^(DA$10/360)-1</f>
        <v>4.9179624142934308E-3</v>
      </c>
      <c r="DB92" s="33">
        <f>(DC94+1)^(DB$10/360)-1</f>
        <v>4.9179624142934308E-3</v>
      </c>
      <c r="DC92" s="33">
        <f>(DC94+1)^(DC$10/360)-1</f>
        <v>4.9179624142934308E-3</v>
      </c>
      <c r="DD92" s="21"/>
      <c r="DE92" s="33">
        <f>(DP94+1)^(DE$10/360)-1</f>
        <v>4.5974171032003852E-3</v>
      </c>
      <c r="DF92" s="33">
        <f>(DP94+1)^(DF$10/360)-1</f>
        <v>4.5974171032003852E-3</v>
      </c>
      <c r="DG92" s="33">
        <f>(DP94+1)^(DG$10/360)-1</f>
        <v>4.5974171032003852E-3</v>
      </c>
      <c r="DH92" s="33">
        <f>(DP94+1)^(DH$10/360)-1</f>
        <v>4.5974171032003852E-3</v>
      </c>
      <c r="DI92" s="33">
        <f>(DP94+1)^(DI$10/360)-1</f>
        <v>4.5974171032003852E-3</v>
      </c>
      <c r="DJ92" s="33">
        <f>(DP94+1)^(DJ$10/360)-1</f>
        <v>4.5974171032003852E-3</v>
      </c>
      <c r="DK92" s="33">
        <f>(DP94+1)^(DK$10/360)-1</f>
        <v>4.5974171032003852E-3</v>
      </c>
      <c r="DL92" s="33">
        <f>(DP94+1)^(DL$10/360)-1</f>
        <v>4.5974171032003852E-3</v>
      </c>
      <c r="DM92" s="33">
        <f>(DP94+1)^(DM$10/360)-1</f>
        <v>4.5974171032003852E-3</v>
      </c>
      <c r="DN92" s="33">
        <f>(DP94+1)^(DN$10/360)-1</f>
        <v>4.5974171032003852E-3</v>
      </c>
      <c r="DO92" s="33">
        <f>(DP94+1)^(DO$10/360)-1</f>
        <v>4.5974171032003852E-3</v>
      </c>
      <c r="DP92" s="33">
        <f>(DP94+1)^(DP$10/360)-1</f>
        <v>4.5974171032003852E-3</v>
      </c>
      <c r="DQ92" s="21"/>
      <c r="DR92" s="33">
        <f t="shared" ref="DR92:EC92" si="500">($EC$94+1)^(DR$10/360)-1</f>
        <v>4.4253813690147137E-3</v>
      </c>
      <c r="DS92" s="33">
        <f t="shared" si="500"/>
        <v>4.4253813690147137E-3</v>
      </c>
      <c r="DT92" s="33">
        <f t="shared" si="500"/>
        <v>4.4253813690147137E-3</v>
      </c>
      <c r="DU92" s="33">
        <f t="shared" si="500"/>
        <v>4.4253813690147137E-3</v>
      </c>
      <c r="DV92" s="33">
        <f t="shared" si="500"/>
        <v>4.4253813690147137E-3</v>
      </c>
      <c r="DW92" s="33">
        <f t="shared" si="500"/>
        <v>4.4253813690147137E-3</v>
      </c>
      <c r="DX92" s="33">
        <f t="shared" si="500"/>
        <v>4.4253813690147137E-3</v>
      </c>
      <c r="DY92" s="33">
        <f t="shared" si="500"/>
        <v>4.4253813690147137E-3</v>
      </c>
      <c r="DZ92" s="33">
        <f t="shared" si="500"/>
        <v>4.4253813690147137E-3</v>
      </c>
      <c r="EA92" s="33">
        <f t="shared" si="500"/>
        <v>4.4253813690147137E-3</v>
      </c>
      <c r="EB92" s="33">
        <f t="shared" si="500"/>
        <v>4.4253813690147137E-3</v>
      </c>
      <c r="EC92" s="33">
        <f t="shared" si="500"/>
        <v>4.4253813690147137E-3</v>
      </c>
      <c r="ED92" s="21"/>
      <c r="EE92" s="33">
        <f t="shared" ref="EE92:EP92" si="501">($EP$94+1)^(EE$10/360)-1</f>
        <v>4.0936209991193628E-3</v>
      </c>
      <c r="EF92" s="33">
        <f t="shared" si="501"/>
        <v>4.0936209991193628E-3</v>
      </c>
      <c r="EG92" s="33">
        <f t="shared" si="501"/>
        <v>4.0936209991193628E-3</v>
      </c>
      <c r="EH92" s="33">
        <f t="shared" si="501"/>
        <v>4.0936209991193628E-3</v>
      </c>
      <c r="EI92" s="33">
        <f t="shared" si="501"/>
        <v>4.0936209991193628E-3</v>
      </c>
      <c r="EJ92" s="33">
        <f t="shared" si="501"/>
        <v>4.0936209991193628E-3</v>
      </c>
      <c r="EK92" s="33">
        <f t="shared" si="501"/>
        <v>4.0936209991193628E-3</v>
      </c>
      <c r="EL92" s="33">
        <f t="shared" si="501"/>
        <v>4.0936209991193628E-3</v>
      </c>
      <c r="EM92" s="33">
        <f t="shared" si="501"/>
        <v>4.0936209991193628E-3</v>
      </c>
      <c r="EN92" s="33">
        <f t="shared" si="501"/>
        <v>4.0936209991193628E-3</v>
      </c>
      <c r="EO92" s="33">
        <f t="shared" si="501"/>
        <v>4.0936209991193628E-3</v>
      </c>
      <c r="EP92" s="33">
        <f t="shared" si="501"/>
        <v>4.0936209991193628E-3</v>
      </c>
      <c r="ER92" s="33">
        <f>($FC$94+1)^(ER$10/360)-1</f>
        <v>4.0772399805253379E-3</v>
      </c>
      <c r="ES92" s="33">
        <f t="shared" ref="ES92:FC92" si="502">($FC$94+1)^(ES$10/360)-1</f>
        <v>4.0772399805253379E-3</v>
      </c>
      <c r="ET92" s="33">
        <f t="shared" si="502"/>
        <v>4.0772399805253379E-3</v>
      </c>
      <c r="EU92" s="33">
        <f t="shared" si="502"/>
        <v>4.0772399805253379E-3</v>
      </c>
      <c r="EV92" s="33">
        <f t="shared" si="502"/>
        <v>4.0772399805253379E-3</v>
      </c>
      <c r="EW92" s="33">
        <f t="shared" si="502"/>
        <v>4.0772399805253379E-3</v>
      </c>
      <c r="EX92" s="33">
        <f t="shared" si="502"/>
        <v>4.0772399805253379E-3</v>
      </c>
      <c r="EY92" s="33">
        <f t="shared" si="502"/>
        <v>4.0772399805253379E-3</v>
      </c>
      <c r="EZ92" s="33">
        <f t="shared" si="502"/>
        <v>4.0772399805253379E-3</v>
      </c>
      <c r="FA92" s="33">
        <f t="shared" si="502"/>
        <v>4.0772399805253379E-3</v>
      </c>
      <c r="FB92" s="33">
        <f t="shared" si="502"/>
        <v>4.0772399805253379E-3</v>
      </c>
      <c r="FC92" s="33">
        <f t="shared" si="502"/>
        <v>4.0772399805253379E-3</v>
      </c>
      <c r="FE92" s="33">
        <f t="shared" ref="FE92:FP92" si="503">($FP$94+1)^(FE$10/360)-1</f>
        <v>4.3805178066649297E-3</v>
      </c>
      <c r="FF92" s="33">
        <f t="shared" si="503"/>
        <v>4.3805178066649297E-3</v>
      </c>
      <c r="FG92" s="33">
        <f t="shared" si="503"/>
        <v>4.3805178066649297E-3</v>
      </c>
      <c r="FH92" s="33">
        <f t="shared" si="503"/>
        <v>4.3805178066649297E-3</v>
      </c>
      <c r="FI92" s="33">
        <f t="shared" si="503"/>
        <v>4.3805178066649297E-3</v>
      </c>
      <c r="FJ92" s="33">
        <f t="shared" si="503"/>
        <v>4.3805178066649297E-3</v>
      </c>
      <c r="FK92" s="33">
        <f t="shared" si="503"/>
        <v>4.3805178066649297E-3</v>
      </c>
      <c r="FL92" s="33">
        <f t="shared" si="503"/>
        <v>4.3805178066649297E-3</v>
      </c>
      <c r="FM92" s="33">
        <f t="shared" si="503"/>
        <v>4.3805178066649297E-3</v>
      </c>
      <c r="FN92" s="33">
        <f t="shared" si="503"/>
        <v>4.3805178066649297E-3</v>
      </c>
      <c r="FO92" s="33">
        <f t="shared" si="503"/>
        <v>4.3805178066649297E-3</v>
      </c>
      <c r="FP92" s="33">
        <f t="shared" si="503"/>
        <v>4.3805178066649297E-3</v>
      </c>
      <c r="FR92" s="33">
        <f t="shared" ref="FR92:GC92" si="504">($GC$94+1)^(FR$10/360)-1</f>
        <v>4.4343472797101491E-3</v>
      </c>
      <c r="FS92" s="33">
        <f t="shared" si="504"/>
        <v>4.4343472797101491E-3</v>
      </c>
      <c r="FT92" s="33">
        <f t="shared" si="504"/>
        <v>4.4343472797101491E-3</v>
      </c>
      <c r="FU92" s="33">
        <f t="shared" si="504"/>
        <v>4.4343472797101491E-3</v>
      </c>
      <c r="FV92" s="33">
        <f t="shared" si="504"/>
        <v>4.4343472797101491E-3</v>
      </c>
      <c r="FW92" s="33">
        <f t="shared" si="504"/>
        <v>4.4343472797101491E-3</v>
      </c>
      <c r="FX92" s="33">
        <f t="shared" si="504"/>
        <v>4.4343472797101491E-3</v>
      </c>
      <c r="FY92" s="33">
        <f t="shared" si="504"/>
        <v>4.4343472797101491E-3</v>
      </c>
      <c r="FZ92" s="33">
        <f t="shared" si="504"/>
        <v>4.4343472797101491E-3</v>
      </c>
      <c r="GA92" s="33">
        <f t="shared" si="504"/>
        <v>4.4343472797101491E-3</v>
      </c>
      <c r="GB92" s="33">
        <f t="shared" si="504"/>
        <v>4.4343472797101491E-3</v>
      </c>
      <c r="GC92" s="33">
        <f t="shared" si="504"/>
        <v>4.4343472797101491E-3</v>
      </c>
      <c r="GE92" s="33">
        <f t="shared" ref="GE92:GP92" si="505">($GP$94+1)^(GE$10/360)-1</f>
        <v>4.098419483778315E-3</v>
      </c>
      <c r="GF92" s="33">
        <f t="shared" si="505"/>
        <v>4.098419483778315E-3</v>
      </c>
      <c r="GG92" s="33">
        <f t="shared" si="505"/>
        <v>4.098419483778315E-3</v>
      </c>
      <c r="GH92" s="33">
        <f t="shared" si="505"/>
        <v>4.098419483778315E-3</v>
      </c>
      <c r="GI92" s="33">
        <f t="shared" si="505"/>
        <v>4.098419483778315E-3</v>
      </c>
      <c r="GJ92" s="33">
        <f t="shared" si="505"/>
        <v>4.098419483778315E-3</v>
      </c>
      <c r="GK92" s="33">
        <f t="shared" si="505"/>
        <v>4.098419483778315E-3</v>
      </c>
      <c r="GL92" s="33">
        <f t="shared" si="505"/>
        <v>4.098419483778315E-3</v>
      </c>
      <c r="GM92" s="33">
        <f t="shared" si="505"/>
        <v>4.098419483778315E-3</v>
      </c>
      <c r="GN92" s="33">
        <f t="shared" si="505"/>
        <v>4.098419483778315E-3</v>
      </c>
      <c r="GO92" s="33">
        <f t="shared" si="505"/>
        <v>4.098419483778315E-3</v>
      </c>
      <c r="GP92" s="33">
        <f t="shared" si="505"/>
        <v>4.098419483778315E-3</v>
      </c>
    </row>
    <row r="93" spans="2:214" ht="3" customHeight="1">
      <c r="B93" s="46"/>
      <c r="C93" s="48"/>
    </row>
    <row r="94" spans="2:214" s="5" customFormat="1">
      <c r="B94" s="69"/>
      <c r="C94" s="76" t="s">
        <v>20</v>
      </c>
      <c r="D94" s="77"/>
      <c r="E94" s="72">
        <v>4.0357990545911493E-2</v>
      </c>
      <c r="F94" s="72">
        <v>4.2864379215655335E-2</v>
      </c>
      <c r="G94" s="72">
        <v>4.2276392513727501E-2</v>
      </c>
      <c r="H94" s="72">
        <v>4.0638201259510565E-2</v>
      </c>
      <c r="I94" s="72">
        <v>4.2403308519437521E-2</v>
      </c>
      <c r="J94" s="72">
        <v>3.6766172025858967E-2</v>
      </c>
      <c r="K94" s="72">
        <v>4.2898190815430892E-2</v>
      </c>
      <c r="L94" s="72">
        <v>4.5983445699791625E-2</v>
      </c>
      <c r="M94" s="72">
        <v>5.3238442444927481E-2</v>
      </c>
      <c r="N94" s="72">
        <v>6.9475145785668602E-2</v>
      </c>
      <c r="O94" s="72">
        <v>8.2759198942243151E-2</v>
      </c>
      <c r="P94" s="72" cm="1">
        <f t="array" ref="P94">PRODUCT(1+E92:P92)-1</f>
        <v>8.8086463218247202E-2</v>
      </c>
      <c r="Q94" s="77"/>
      <c r="R94" s="72" cm="1">
        <f t="array" ref="R94">PRODUCT(1+F92:R92)-1</f>
        <v>9.3672973686978134E-2</v>
      </c>
      <c r="S94" s="72" cm="1">
        <f t="array" ref="S94">PRODUCT(1+G92:S92)-1</f>
        <v>0.11068517874672779</v>
      </c>
      <c r="T94" s="72" cm="1">
        <f t="array" ref="T94">PRODUCT(1+H92:T92)-1</f>
        <v>0.1223031397178258</v>
      </c>
      <c r="U94" s="72" cm="1">
        <f t="array" ref="U94">PRODUCT(1+I92:U92)-1</f>
        <v>0.12991336649407859</v>
      </c>
      <c r="V94" s="72" cm="1">
        <f t="array" ref="V94">PRODUCT(1+J92:V92)-1</f>
        <v>0.15264464887401563</v>
      </c>
      <c r="W94" s="72" cm="1">
        <f t="array" ref="W94">PRODUCT(1+K92:W92)-1</f>
        <v>0.17357411008805212</v>
      </c>
      <c r="X94" s="72" cm="1">
        <f t="array" ref="X94">PRODUCT(1+L92:X92)-1</f>
        <v>0.1697997346136586</v>
      </c>
      <c r="Y94" s="72" cm="1">
        <f t="array" ref="Y94">PRODUCT(1+M92:Y92)-1</f>
        <v>0.16681194403468846</v>
      </c>
      <c r="Z94" s="72" cm="1">
        <f t="array" ref="Z94">PRODUCT(1+N92:Z92)-1</f>
        <v>0.15934557586157427</v>
      </c>
      <c r="AA94" s="72" cm="1">
        <f t="array" ref="AA94">PRODUCT(1+O92:AA92)-1</f>
        <v>0.14939827070699341</v>
      </c>
      <c r="AB94" s="72" cm="1">
        <f t="array" ref="AB94">PRODUCT(1+P92:AB92)-1</f>
        <v>0.14250841690672478</v>
      </c>
      <c r="AC94" s="72" cm="1">
        <f t="array" ref="AC94">PRODUCT(1+R92:AC92)-1</f>
        <v>0.13848033996318443</v>
      </c>
      <c r="AD94" s="77"/>
      <c r="AE94" s="72" cm="1">
        <f t="array" ref="AE94">PRODUCT(1+S92:AE92)-1</f>
        <v>0.13646080189116283</v>
      </c>
      <c r="AF94" s="72" cm="1">
        <f t="array" ref="AF94">PRODUCT(1+T92:AF92)-1</f>
        <v>0.11965879835982074</v>
      </c>
      <c r="AG94" s="72" cm="1">
        <f t="array" ref="AG94">PRODUCT(1+U92:AG92)-1</f>
        <v>0.11471431898348872</v>
      </c>
      <c r="AH94" s="72" cm="1">
        <f t="array" ref="AH94">PRODUCT(1+V92:AH92)-1</f>
        <v>0.11523647503746415</v>
      </c>
      <c r="AI94" s="72" cm="1">
        <f t="array" ref="AI94">PRODUCT(1+W92:AI92)-1</f>
        <v>0.11594351354060328</v>
      </c>
      <c r="AJ94" s="72" cm="1">
        <f t="array" ref="AJ94">PRODUCT(1+X92:AJ92)-1</f>
        <v>0.11569877263043526</v>
      </c>
      <c r="AK94" s="72" cm="1">
        <f t="array" ref="AK94">PRODUCT(1+Y92:AK92)-1</f>
        <v>0.11589240067182827</v>
      </c>
      <c r="AL94" s="72" cm="1">
        <f t="array" ref="AL94">PRODUCT(1+Z92:AL92)-1</f>
        <v>0.11171662415305406</v>
      </c>
      <c r="AM94" s="72" cm="1">
        <f t="array" ref="AM94">PRODUCT(1+AA92:AM92)-1</f>
        <v>0.10703426078854927</v>
      </c>
      <c r="AN94" s="72" cm="1">
        <f t="array" ref="AN94">PRODUCT(1+AB92:AN92)-1</f>
        <v>9.8992647460204086E-2</v>
      </c>
      <c r="AO94" s="72" cm="1">
        <f t="array" ref="AO94">PRODUCT(1+AC92:AO92)-1</f>
        <v>9.5620338247822678E-2</v>
      </c>
      <c r="AP94" s="72" cm="1">
        <f t="array" ref="AP94">PRODUCT(1+AE92:AP92)-1</f>
        <v>9.280790921116755E-2</v>
      </c>
      <c r="AQ94" s="77"/>
      <c r="AR94" s="72" cm="1">
        <f t="array" ref="AR94">PRODUCT(1+AF92:AR92)-1</f>
        <v>9.006082147455996E-2</v>
      </c>
      <c r="AS94" s="72" cm="1">
        <f t="array" ref="AS94">PRODUCT(1+AG92:AS92)-1</f>
        <v>8.643580656837635E-2</v>
      </c>
      <c r="AT94" s="72" cm="1">
        <f t="array" ref="AT94">PRODUCT(1+AH92:AT92)-1</f>
        <v>8.0433342960019028E-2</v>
      </c>
      <c r="AU94" s="72" cm="1">
        <f t="array" ref="AU94">PRODUCT(1+AI92:AU92)-1</f>
        <v>7.1788878835862491E-2</v>
      </c>
      <c r="AV94" s="72" cm="1">
        <f t="array" ref="AV94">PRODUCT(1+AJ92:AV92)-1</f>
        <v>5.4041323951525388E-2</v>
      </c>
      <c r="AW94" s="72" cm="1">
        <f t="array" ref="AW94">PRODUCT(1+AK92:AW92)-1</f>
        <v>3.9306135806666198E-2</v>
      </c>
      <c r="AX94" s="72" cm="1">
        <f t="array" ref="AX94">PRODUCT(1+AL92:AX92)-1</f>
        <v>3.1438675186515441E-2</v>
      </c>
      <c r="AY94" s="72" cm="1">
        <f t="array" ref="AY94">PRODUCT(1+AM92:AY92)-1</f>
        <v>3.2283225896585277E-2</v>
      </c>
      <c r="AZ94" s="72" cm="1">
        <f t="array" ref="AZ94">PRODUCT(1+AN92:AZ92)-1</f>
        <v>3.4864791485705204E-2</v>
      </c>
      <c r="BA94" s="72" cm="1">
        <f t="array" ref="BA94">PRODUCT(1+AO92:BA92)-1</f>
        <v>3.5666700590836653E-2</v>
      </c>
      <c r="BB94" s="72" cm="1">
        <f t="array" ref="BB94">PRODUCT(1+AP92:BB92)-1</f>
        <v>3.2638486981617199E-2</v>
      </c>
      <c r="BC94" s="72" cm="1">
        <f t="array" ref="BC94">PRODUCT(1+AR92:BC92)-1</f>
        <v>3.492264709698234E-2</v>
      </c>
      <c r="BD94" s="77"/>
      <c r="BE94" s="72" cm="1">
        <f t="array" ref="BE94">PRODUCT(1+AS92:BE92)-1</f>
        <v>3.2965297873923882E-2</v>
      </c>
      <c r="BF94" s="72" cm="1">
        <f t="array" ref="BF94">PRODUCT(1+AT92:BF92)-1</f>
        <v>3.379125713259401E-2</v>
      </c>
      <c r="BG94" s="72" cm="1">
        <f t="array" ref="BG94">PRODUCT(1+AU92:BG92)-1</f>
        <v>3.3585117300663381E-2</v>
      </c>
      <c r="BH94" s="72" cm="1">
        <f t="array" ref="BH94">PRODUCT(1+AV92:BH92)-1</f>
        <v>3.7507249760961647E-2</v>
      </c>
      <c r="BI94" s="72" cm="1">
        <f t="array" ref="BI94">PRODUCT(1+AW92:BI92)-1</f>
        <v>4.0292088785073954E-2</v>
      </c>
      <c r="BJ94" s="72" cm="1">
        <f t="array" ref="BJ94">PRODUCT(1+AX92:BJ92)-1</f>
        <v>4.0292088785073954E-2</v>
      </c>
      <c r="BK94" s="72" cm="1">
        <f t="array" ref="BK94">PRODUCT(1+AY92:BK92)-1</f>
        <v>4.6735456367958728E-2</v>
      </c>
      <c r="BL94" s="72" cm="1">
        <f t="array" ref="BL94">PRODUCT(1+AZ92:BL92)-1</f>
        <v>5.2273739205884073E-2</v>
      </c>
      <c r="BM94" s="72" cm="1">
        <f t="array" ref="BM94">PRODUCT(1+BA92:BM92)-1</f>
        <v>5.4790638721624596E-2</v>
      </c>
      <c r="BN94" s="72" cm="1">
        <f t="array" ref="BN94">PRODUCT(1+BB92:BN92)-1</f>
        <v>5.9843528008913349E-2</v>
      </c>
      <c r="BO94" s="72" cm="1">
        <f t="array" ref="BO94">PRODUCT(1+BC92:BO92)-1</f>
        <v>6.3338565125361956E-2</v>
      </c>
      <c r="BP94" s="72" cm="1">
        <f t="array" ref="BP94">PRODUCT(1+BE92:BP92)-1</f>
        <v>6.5352664690448092E-2</v>
      </c>
      <c r="BQ94" s="77"/>
      <c r="BR94" s="72" cm="1">
        <f t="array" ref="BR94">PRODUCT(1+BF92:BR92)-1</f>
        <v>7.1302574855269585E-2</v>
      </c>
      <c r="BS94" s="72" cm="1">
        <f t="array" ref="BS94">PRODUCT(1+BG92:BS92)-1</f>
        <v>7.4191336417347653E-2</v>
      </c>
      <c r="BT94" s="72" cm="1">
        <f t="array" ref="BT94">PRODUCT(1+BH92:BT92)-1</f>
        <v>7.536964761605125E-2</v>
      </c>
      <c r="BU94" s="72" cm="1">
        <f t="array" ref="BU94">PRODUCT(1+BI92:BU92)-1</f>
        <v>7.5369647616050361E-2</v>
      </c>
      <c r="BV94" s="72" cm="1">
        <f t="array" ref="BV94">PRODUCT(1+BJ92:BV92)-1</f>
        <v>7.2384286706547618E-2</v>
      </c>
      <c r="BW94" s="72" cm="1">
        <f t="array" ref="BW94">PRODUCT(1+BK92:BW92)-1</f>
        <v>7.2171321899336949E-2</v>
      </c>
      <c r="BX94" s="72" cm="1">
        <f t="array" ref="BX94">PRODUCT(1+BL92:BX92)-1</f>
        <v>7.4193884956931244E-2</v>
      </c>
      <c r="BY94" s="72" cm="1">
        <f t="array" ref="BY94">PRODUCT(1+BM92:BY92)-1</f>
        <v>7.2273776721655913E-2</v>
      </c>
      <c r="BZ94" s="72" cm="1">
        <f t="array" ref="BZ94">PRODUCT(1+BN92:BZ92)-1</f>
        <v>6.7902805868047977E-2</v>
      </c>
      <c r="CA94" s="72" cm="1">
        <f t="array" ref="CA94">PRODUCT(1+BO92:CA92)-1</f>
        <v>6.3872183438271835E-2</v>
      </c>
      <c r="CB94" s="72" cm="1">
        <f t="array" ref="CB94">PRODUCT(1+BP92:CB92)-1</f>
        <v>6.2474408382067637E-2</v>
      </c>
      <c r="CC94" s="73">
        <f>ANUAL!O65</f>
        <v>5.936903106774636E-2</v>
      </c>
      <c r="CD94" s="77"/>
      <c r="CE94" s="72">
        <f t="array" ref="CE94">PRODUCT(1+BS92:CE92)-1</f>
        <v>5.8240898429001264E-2</v>
      </c>
      <c r="CF94" s="72">
        <f t="array" ref="CF94">PRODUCT(1+BT92:CF92)-1</f>
        <v>5.6960134528179385E-2</v>
      </c>
      <c r="CG94" s="72">
        <f t="array" ref="CG94">PRODUCT(1+BU92:CG92)-1</f>
        <v>5.8540605985999195E-2</v>
      </c>
      <c r="CH94" s="72">
        <f t="array" ref="CH94">PRODUCT(1+BV92:CH92)-1</f>
        <v>6.3594632472275148E-2</v>
      </c>
      <c r="CI94" s="72">
        <f t="array" ref="CI94">PRODUCT(1+BW92:CI92)-1</f>
        <v>6.6731810476135189E-2</v>
      </c>
      <c r="CJ94" s="72">
        <f t="array" ref="CJ94">PRODUCT(1+BX92:CJ92)-1</f>
        <v>6.7714119788931715E-2</v>
      </c>
      <c r="CK94" s="72">
        <f t="array" ref="CK94">PRODUCT(1+BY92:CK92)-1</f>
        <v>6.4521760698953878E-2</v>
      </c>
      <c r="CL94" s="72">
        <f t="array" ref="CL94">PRODUCT(1+BZ92:CL92)-1</f>
        <v>6.5966864345493148E-2</v>
      </c>
      <c r="CM94" s="72">
        <f t="array" ref="CM94">PRODUCT(1+CA92:CM92)-1</f>
        <v>6.6669208490913956E-2</v>
      </c>
      <c r="CN94" s="72">
        <f t="array" ref="CN94">PRODUCT(1+CB92:CN92)-1</f>
        <v>6.9190506243222316E-2</v>
      </c>
      <c r="CO94" s="72">
        <f t="array" ref="CO94">PRODUCT(1+CC92:CO92)-1</f>
        <v>7.2131688606450695E-2</v>
      </c>
      <c r="CP94" s="73">
        <f>ANUAL!Q65</f>
        <v>7.448983697658719E-2</v>
      </c>
      <c r="CQ94" s="77"/>
      <c r="CR94" s="72">
        <f t="array" ref="CR94">PRODUCT(1+CF92:CR92)-1</f>
        <v>7.1878475283851717E-2</v>
      </c>
      <c r="CS94" s="72">
        <f t="array" ref="CS94">PRODUCT(1+CG92:CS92)-1</f>
        <v>7.4158527971562194E-2</v>
      </c>
      <c r="CT94" s="72">
        <f t="array" ref="CT94">PRODUCT(1+CH92:CT92)-1</f>
        <v>7.3642316771456384E-2</v>
      </c>
      <c r="CU94" s="72">
        <f t="array" ref="CU94">PRODUCT(1+CI92:CU92)-1</f>
        <v>6.8240735758765769E-2</v>
      </c>
      <c r="CV94" s="72">
        <f t="array" ref="CV94">PRODUCT(1+CJ92:CV92)-1</f>
        <v>6.4165080094859661E-2</v>
      </c>
      <c r="CW94" s="72">
        <f t="array" ref="CW94">PRODUCT(1+CK92:CW92)-1</f>
        <v>6.1093201811196707E-2</v>
      </c>
      <c r="CX94" s="72">
        <f t="array" ref="CX94">PRODUCT(1+CL92:CX92)-1</f>
        <v>5.986457727725325E-2</v>
      </c>
      <c r="CY94" s="72">
        <f t="array" ref="CY94">PRODUCT(1+CM92:CY92)-1</f>
        <v>5.8130774192073575E-2</v>
      </c>
      <c r="CZ94" s="72">
        <f t="array" ref="CZ94">PRODUCT(1+CN92:CZ92)-1</f>
        <v>6.0831060266727688E-2</v>
      </c>
      <c r="DA94" s="72">
        <f t="array" ref="DA94">PRODUCT(1+CO92:DA92)-1</f>
        <v>6.035324009459675E-2</v>
      </c>
      <c r="DB94" s="72">
        <f t="array" ref="DB94">PRODUCT(1+CP92:DB92)-1</f>
        <v>5.9803626023464451E-2</v>
      </c>
      <c r="DC94" s="73">
        <f>ANUAL!S65</f>
        <v>6.0638308680397157E-2</v>
      </c>
      <c r="DD94" s="77"/>
      <c r="DE94" s="72">
        <f t="array" ref="DE94">PRODUCT(1+CS92:DE92)-1</f>
        <v>6.0299989882915517E-2</v>
      </c>
      <c r="DF94" s="72">
        <f t="array" ref="DF94">PRODUCT(1+CT92:DF92)-1</f>
        <v>5.996177900121058E-2</v>
      </c>
      <c r="DG94" s="72">
        <f t="array" ref="DG94">PRODUCT(1+CU92:DG92)-1</f>
        <v>5.9623676000861936E-2</v>
      </c>
      <c r="DH94" s="72">
        <f t="array" ref="DH94">PRODUCT(1+CV92:DH92)-1</f>
        <v>5.9285680847457556E-2</v>
      </c>
      <c r="DI94" s="72">
        <f t="array" ref="DI94">PRODUCT(1+CW92:DI92)-1</f>
        <v>5.8947793506596291E-2</v>
      </c>
      <c r="DJ94" s="72">
        <f t="array" ref="DJ94">PRODUCT(1+CX92:DJ92)-1</f>
        <v>5.8610013943889205E-2</v>
      </c>
      <c r="DK94" s="72">
        <f t="array" ref="DK94">PRODUCT(1+CY92:DK92)-1</f>
        <v>5.8272342124956911E-2</v>
      </c>
      <c r="DL94" s="72">
        <f t="array" ref="DL94">PRODUCT(1+CZ92:DL92)-1</f>
        <v>5.7934778015432897E-2</v>
      </c>
      <c r="DM94" s="72">
        <f t="array" ref="DM94">PRODUCT(1+DA92:DM92)-1</f>
        <v>5.7597321580958427E-2</v>
      </c>
      <c r="DN94" s="72">
        <f t="array" ref="DN94">PRODUCT(1+DB92:DN92)-1</f>
        <v>5.7259972787189639E-2</v>
      </c>
      <c r="DO94" s="72">
        <f t="array" ref="DO94">PRODUCT(1+DC92:DO92)-1</f>
        <v>5.6922731599790222E-2</v>
      </c>
      <c r="DP94" s="73">
        <f>ANUAL!U65</f>
        <v>5.6585597984436478E-2</v>
      </c>
      <c r="DQ94" s="77"/>
      <c r="DR94" s="72">
        <f t="array" ref="DR94">PRODUCT(1+DF92:DR92)-1</f>
        <v>5.6404659355704823E-2</v>
      </c>
      <c r="DS94" s="72">
        <f t="array" ref="DS94">PRODUCT(1+DG92:DS92)-1</f>
        <v>5.6223751712428438E-2</v>
      </c>
      <c r="DT94" s="72">
        <f t="array" ref="DT94">PRODUCT(1+DH92:DT92)-1</f>
        <v>5.6042875049302943E-2</v>
      </c>
      <c r="DU94" s="72">
        <f t="array" ref="DU94">PRODUCT(1+DI92:DU92)-1</f>
        <v>5.586202936102258E-2</v>
      </c>
      <c r="DV94" s="72">
        <f t="array" ref="DV94">PRODUCT(1+DJ92:DV92)-1</f>
        <v>5.568121464228315E-2</v>
      </c>
      <c r="DW94" s="72">
        <f t="array" ref="DW94">PRODUCT(1+DK92:DW92)-1</f>
        <v>5.5500430887780894E-2</v>
      </c>
      <c r="DX94" s="72">
        <f t="array" ref="DX94">PRODUCT(1+DL92:DX92)-1</f>
        <v>5.5319678092213831E-2</v>
      </c>
      <c r="DY94" s="72">
        <f t="array" ref="DY94">PRODUCT(1+DM92:DY92)-1</f>
        <v>5.5138956250279314E-2</v>
      </c>
      <c r="DZ94" s="72">
        <f t="array" ref="DZ94">PRODUCT(1+DN92:DZ92)-1</f>
        <v>5.4958265356678027E-2</v>
      </c>
      <c r="EA94" s="72">
        <f t="array" ref="EA94">PRODUCT(1+DO92:EA92)-1</f>
        <v>5.4777605406108654E-2</v>
      </c>
      <c r="EB94" s="72">
        <f t="array" ref="EB94">PRODUCT(1+DP92:EB92)-1</f>
        <v>5.4596976393272767E-2</v>
      </c>
      <c r="EC94" s="73">
        <f>ANUAL!W65</f>
        <v>5.4416378312871244E-2</v>
      </c>
      <c r="ED94" s="77"/>
      <c r="EE94" s="72">
        <f t="array" ref="EE94">PRODUCT(1+DS92:EE92)-1</f>
        <v>5.4068105983059667E-2</v>
      </c>
      <c r="EF94" s="72">
        <f t="array" ref="EF94">PRODUCT(1+DT92:EF92)-1</f>
        <v>5.3719948687134478E-2</v>
      </c>
      <c r="EG94" s="72">
        <f t="array" ref="EG94">PRODUCT(1+DU92:EG92)-1</f>
        <v>5.3371906387102319E-2</v>
      </c>
      <c r="EH94" s="72">
        <f t="array" ref="EH94">PRODUCT(1+DV92:EH92)-1</f>
        <v>5.3023979044979574E-2</v>
      </c>
      <c r="EI94" s="72">
        <f t="array" ref="EI94">PRODUCT(1+DW92:EI92)-1</f>
        <v>5.2676166622795728E-2</v>
      </c>
      <c r="EJ94" s="72">
        <f t="array" ref="EJ94">PRODUCT(1+DX92:EJ92)-1</f>
        <v>5.2328469082594031E-2</v>
      </c>
      <c r="EK94" s="72">
        <f t="array" ref="EK94">PRODUCT(1+DY92:EK92)-1</f>
        <v>5.1980886386427283E-2</v>
      </c>
      <c r="EL94" s="72">
        <f t="array" ref="EL94">PRODUCT(1+DZ92:EL92)-1</f>
        <v>5.1633418496363825E-2</v>
      </c>
      <c r="EM94" s="72">
        <f t="array" ref="EM94">PRODUCT(1+EA92:EM92)-1</f>
        <v>5.1286065374483103E-2</v>
      </c>
      <c r="EN94" s="72">
        <f t="array" ref="EN94">PRODUCT(1+EB92:EN92)-1</f>
        <v>5.0938826982877661E-2</v>
      </c>
      <c r="EO94" s="72">
        <f t="array" ref="EO94">PRODUCT(1+EC92:EO92)-1</f>
        <v>5.059170328365159E-2</v>
      </c>
      <c r="EP94" s="73">
        <f>ANUAL!Y65</f>
        <v>5.0244694238923415E-2</v>
      </c>
      <c r="ER94" s="72" cm="1">
        <f t="array" ref="ER94">PRODUCT(1+EF92:ER92)-1</f>
        <v>5.0227560300906582E-2</v>
      </c>
      <c r="ES94" s="72" cm="1">
        <f t="array" ref="ES94">PRODUCT(1+EG92:ES92)-1</f>
        <v>5.0210426642417483E-2</v>
      </c>
      <c r="ET94" s="72" cm="1">
        <f t="array" ref="ET94">PRODUCT(1+EH92:ET92)-1</f>
        <v>5.0193293263451011E-2</v>
      </c>
      <c r="EU94" s="72" cm="1">
        <f t="array" ref="EU94">PRODUCT(1+EI92:EU92)-1</f>
        <v>5.0176160164002503E-2</v>
      </c>
      <c r="EV94" s="72" cm="1">
        <f t="array" ref="EV94">PRODUCT(1+EJ92:EV92)-1</f>
        <v>5.0159027344067297E-2</v>
      </c>
      <c r="EW94" s="72" cm="1">
        <f t="array" ref="EW94">PRODUCT(1+EK92:EW92)-1</f>
        <v>5.014189480364073E-2</v>
      </c>
      <c r="EX94" s="72" cm="1">
        <f t="array" ref="EX94">PRODUCT(1+EL92:EX92)-1</f>
        <v>5.0124762542718804E-2</v>
      </c>
      <c r="EY94" s="72" cm="1">
        <f t="array" ref="EY94">PRODUCT(1+EM92:EY92)-1</f>
        <v>5.010763056129619E-2</v>
      </c>
      <c r="EZ94" s="72" cm="1">
        <f t="array" ref="EZ94">PRODUCT(1+EN92:EZ92)-1</f>
        <v>5.0090498859369115E-2</v>
      </c>
      <c r="FA94" s="72" cm="1">
        <f t="array" ref="FA94">PRODUCT(1+EO92:FA92)-1</f>
        <v>5.0073367436932692E-2</v>
      </c>
      <c r="FB94" s="72" cm="1">
        <f t="array" ref="FB94">PRODUCT(1+EP92:FB92)-1</f>
        <v>5.0056236293981593E-2</v>
      </c>
      <c r="FC94" s="72">
        <f>ANUAL!AA65</f>
        <v>5.0039105430511766E-2</v>
      </c>
      <c r="FD94"/>
      <c r="FE94" s="72" cm="1">
        <f t="array" ref="FE94">PRODUCT(1+ES92:FE92)-1</f>
        <v>5.0356265868551242E-2</v>
      </c>
      <c r="FF94" s="72" cm="1">
        <f t="array" ref="FF94">PRODUCT(1+ET92:FF92)-1</f>
        <v>5.0673522103729773E-2</v>
      </c>
      <c r="FG94" s="72" cm="1">
        <f t="array" ref="FG94">PRODUCT(1+EU92:FG92)-1</f>
        <v>5.0990874164983602E-2</v>
      </c>
      <c r="FH94" s="72" cm="1">
        <f t="array" ref="FH94">PRODUCT(1+EV92:FH92)-1</f>
        <v>5.1308322081257129E-2</v>
      </c>
      <c r="FI94" s="72" cm="1">
        <f t="array" ref="FI94">PRODUCT(1+EW92:FI92)-1</f>
        <v>5.1625865881502531E-2</v>
      </c>
      <c r="FJ94" s="72" cm="1">
        <f t="array" ref="FJ94">PRODUCT(1+EX92:FJ92)-1</f>
        <v>5.1943505594681083E-2</v>
      </c>
      <c r="FK94" s="72" cm="1">
        <f t="array" ref="FK94">PRODUCT(1+EY92:FK92)-1</f>
        <v>5.226124124976339E-2</v>
      </c>
      <c r="FL94" s="72" cm="1">
        <f t="array" ref="FL94">PRODUCT(1+EZ92:FL92)-1</f>
        <v>5.257907287572805E-2</v>
      </c>
      <c r="FM94" s="72" cm="1">
        <f t="array" ref="FM94">PRODUCT(1+FA92:FM92)-1</f>
        <v>5.2897000501562763E-2</v>
      </c>
      <c r="FN94" s="72" cm="1">
        <f t="array" ref="FN94">PRODUCT(1+FB92:FN92)-1</f>
        <v>5.3215024156264334E-2</v>
      </c>
      <c r="FO94" s="72" cm="1">
        <f t="array" ref="FO94">PRODUCT(1+FC92:FO92)-1</f>
        <v>5.3533143868836897E-2</v>
      </c>
      <c r="FP94" s="72">
        <f>ANUAL!$AC$65</f>
        <v>5.3851359668295941E-2</v>
      </c>
      <c r="FQ94"/>
      <c r="FR94" s="72" cm="1">
        <f t="array" ref="FR94">PRODUCT(1+FF92:FR92)-1</f>
        <v>5.3907840516294492E-2</v>
      </c>
      <c r="FS94" s="72" cm="1">
        <f t="array" ref="FS94">PRODUCT(1+FG92:FS92)-1</f>
        <v>5.3964324391367002E-2</v>
      </c>
      <c r="FT94" s="72" cm="1">
        <f t="array" ref="FT94">PRODUCT(1+FH92:FT92)-1</f>
        <v>5.4020811293675974E-2</v>
      </c>
      <c r="FU94" s="72" cm="1">
        <f t="array" ref="FU94">PRODUCT(1+FI92:FU92)-1</f>
        <v>5.4077301223383722E-2</v>
      </c>
      <c r="FV94" s="72" cm="1">
        <f t="array" ref="FV94">PRODUCT(1+FJ92:FV92)-1</f>
        <v>5.4133794180652339E-2</v>
      </c>
      <c r="FW94" s="72" cm="1">
        <f t="array" ref="FW94">PRODUCT(1+FK92:FW92)-1</f>
        <v>5.4190290165643695E-2</v>
      </c>
      <c r="FX94" s="72" cm="1">
        <f t="array" ref="FX94">PRODUCT(1+FL92:FX92)-1</f>
        <v>5.4246789178520771E-2</v>
      </c>
      <c r="FY94" s="72" cm="1">
        <f t="array" ref="FY94">PRODUCT(1+FM92:FY92)-1</f>
        <v>5.4303291219445216E-2</v>
      </c>
      <c r="FZ94" s="72" cm="1">
        <f t="array" ref="FZ94">PRODUCT(1+FN92:FZ92)-1</f>
        <v>5.4359796288580453E-2</v>
      </c>
      <c r="GA94" s="72" cm="1">
        <f t="array" ref="GA94">PRODUCT(1+FO92:GA92)-1</f>
        <v>5.44163043860868E-2</v>
      </c>
      <c r="GB94" s="72" cm="1">
        <f t="array" ref="GB94">PRODUCT(1+FP92:GB92)-1</f>
        <v>5.447281551212857E-2</v>
      </c>
      <c r="GC94" s="72">
        <f>ANUAL!$AE$65</f>
        <v>5.4529329666867452E-2</v>
      </c>
      <c r="GD94"/>
      <c r="GE94" s="72" cm="1">
        <f t="array" ref="GE94">PRODUCT(1+FS92:GE92)-1</f>
        <v>5.4176647866986727E-2</v>
      </c>
      <c r="GF94" s="72" cm="1">
        <f t="array" ref="GF94">PRODUCT(1+FT92:GF92)-1</f>
        <v>5.3824084019683305E-2</v>
      </c>
      <c r="GG94" s="72" cm="1">
        <f t="array" ref="GG94">PRODUCT(1+FU92:GG92)-1</f>
        <v>5.3471638085508033E-2</v>
      </c>
      <c r="GH94" s="72" cm="1">
        <f t="array" ref="GH94">PRODUCT(1+FV92:GH92)-1</f>
        <v>5.3119310025025568E-2</v>
      </c>
      <c r="GI94" s="72" cm="1">
        <f t="array" ref="GI94">PRODUCT(1+FW92:GI92)-1</f>
        <v>5.2767099798814332E-2</v>
      </c>
      <c r="GJ94" s="72" cm="1">
        <f t="array" ref="GJ94">PRODUCT(1+FX92:GJ92)-1</f>
        <v>5.2415007367464739E-2</v>
      </c>
      <c r="GK94" s="72" cm="1">
        <f t="array" ref="GK94">PRODUCT(1+FY92:GK92)-1</f>
        <v>5.2063032691580524E-2</v>
      </c>
      <c r="GL94" s="72" cm="1">
        <f t="array" ref="GL94">PRODUCT(1+FZ92:GL92)-1</f>
        <v>5.1711175731779857E-2</v>
      </c>
      <c r="GM94" s="72" cm="1">
        <f t="array" ref="GM94">PRODUCT(1+GA92:GM92)-1</f>
        <v>5.1359436448692009E-2</v>
      </c>
      <c r="GN94" s="72" cm="1">
        <f t="array" ref="GN94">PRODUCT(1+GB92:GN92)-1</f>
        <v>5.1007814802961793E-2</v>
      </c>
      <c r="GO94" s="72" cm="1">
        <f t="array" ref="GO94">PRODUCT(1+GC92:GO92)-1</f>
        <v>5.065631075524557E-2</v>
      </c>
      <c r="GP94" s="72">
        <f>ANUAL!$AG$65</f>
        <v>5.0304924266213503E-2</v>
      </c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</row>
    <row r="95" spans="2:214" ht="5.5" customHeight="1">
      <c r="B95" s="46"/>
      <c r="C95" s="48"/>
    </row>
    <row r="96" spans="2:214" ht="12.5" customHeight="1">
      <c r="B96" s="46"/>
      <c r="C96" s="57" t="s">
        <v>14</v>
      </c>
      <c r="E96" s="39">
        <v>2.8679999999999999E-3</v>
      </c>
      <c r="F96" s="39">
        <v>1.0610000000000001E-3</v>
      </c>
      <c r="G96" s="39">
        <v>1E-3</v>
      </c>
      <c r="H96" s="39">
        <v>-3.0000000000000001E-3</v>
      </c>
      <c r="I96" s="39">
        <v>-2.3999999999999998E-3</v>
      </c>
      <c r="J96" s="39">
        <v>3.9000000000000003E-3</v>
      </c>
      <c r="K96" s="39">
        <v>2.5000000000000001E-3</v>
      </c>
      <c r="L96" s="39">
        <v>7.79E-3</v>
      </c>
      <c r="M96" s="39">
        <v>1.1202E-2</v>
      </c>
      <c r="N96" s="39">
        <v>1.1899999999999999E-2</v>
      </c>
      <c r="O96" s="39">
        <v>1.03E-2</v>
      </c>
      <c r="P96" s="39">
        <v>7.9000000000000008E-3</v>
      </c>
      <c r="R96" s="39">
        <v>8.6E-3</v>
      </c>
      <c r="S96" s="39">
        <v>2.3E-3</v>
      </c>
      <c r="T96" s="39">
        <v>7.0999999999999995E-3</v>
      </c>
      <c r="U96" s="39">
        <v>4.4000000000000003E-3</v>
      </c>
      <c r="V96" s="39">
        <v>4.0999999999999995E-3</v>
      </c>
      <c r="W96" s="39">
        <v>8.1000000000000013E-3</v>
      </c>
      <c r="X96" s="39">
        <v>1.0200000000000001E-2</v>
      </c>
      <c r="Y96" s="39">
        <v>1.44E-2</v>
      </c>
      <c r="Z96" s="39">
        <v>1.1299999999999999E-2</v>
      </c>
      <c r="AA96" s="39">
        <v>0.01</v>
      </c>
      <c r="AB96" s="39">
        <v>7.1999999999999998E-3</v>
      </c>
      <c r="AC96" s="39">
        <v>5.6999999999999993E-3</v>
      </c>
      <c r="AE96" s="39">
        <v>7.4099999999999999E-3</v>
      </c>
      <c r="AF96" s="39">
        <v>9.0000000000000011E-3</v>
      </c>
      <c r="AG96" s="39">
        <v>1.2800000000000001E-2</v>
      </c>
      <c r="AH96" s="39">
        <v>1.6200000000000003E-2</v>
      </c>
      <c r="AI96" s="39">
        <v>4.1999999999999997E-3</v>
      </c>
      <c r="AJ96" s="39">
        <v>2.8000000000000004E-3</v>
      </c>
      <c r="AK96" s="39">
        <v>1.5950000000000001E-3</v>
      </c>
      <c r="AL96" s="39">
        <v>1.1999999999999999E-3</v>
      </c>
      <c r="AM96" s="39">
        <v>1.1999999999999999E-3</v>
      </c>
      <c r="AN96" s="39">
        <v>4.5000000000000005E-3</v>
      </c>
      <c r="AO96" s="39">
        <v>4.6999999999999993E-3</v>
      </c>
      <c r="AP96" s="39">
        <v>5.4000000000000003E-3</v>
      </c>
      <c r="AR96" s="39">
        <v>6.3E-3</v>
      </c>
      <c r="AS96" s="39">
        <v>4.3E-3</v>
      </c>
      <c r="AT96" s="39">
        <v>3.9000000000000003E-3</v>
      </c>
      <c r="AU96" s="39">
        <v>4.3E-3</v>
      </c>
      <c r="AV96" s="39">
        <v>2E-3</v>
      </c>
      <c r="AW96" s="39">
        <v>-2.9999999999999997E-4</v>
      </c>
      <c r="AX96" s="39">
        <v>-1.4000000000000002E-3</v>
      </c>
      <c r="AY96" s="39">
        <v>-2E-3</v>
      </c>
      <c r="AZ96" s="39">
        <v>2.8999999999999998E-3</v>
      </c>
      <c r="BA96" s="39">
        <v>3.0000000000000001E-3</v>
      </c>
      <c r="BB96" s="39">
        <v>4.3E-3</v>
      </c>
      <c r="BC96" s="39">
        <v>3.8E-3</v>
      </c>
      <c r="BE96" s="39">
        <v>4.5999999999999999E-3</v>
      </c>
      <c r="BF96" s="39">
        <v>4.5999999999999999E-3</v>
      </c>
      <c r="BG96" s="39">
        <v>2.5999999999999999E-3</v>
      </c>
      <c r="BH96" s="39">
        <v>3.3E-3</v>
      </c>
      <c r="BI96" s="39">
        <v>8.9999999999999998E-4</v>
      </c>
      <c r="BJ96" s="39">
        <v>2.5999999999999999E-3</v>
      </c>
      <c r="BK96" s="39">
        <v>5.7299999999999994E-4</v>
      </c>
      <c r="BL96" s="39">
        <v>1.8E-3</v>
      </c>
      <c r="BM96" s="39">
        <v>1.8E-3</v>
      </c>
      <c r="BN96" s="39">
        <v>8.0000000000000002E-3</v>
      </c>
      <c r="BO96" s="39">
        <v>1.1699999999999999E-2</v>
      </c>
      <c r="BP96" s="39">
        <v>3.3610000000000003E-3</v>
      </c>
      <c r="BR96" s="39">
        <v>2.4290000000000002E-3</v>
      </c>
      <c r="BS96" s="39">
        <v>5.0819999999999997E-3</v>
      </c>
      <c r="BT96" s="39">
        <v>6.1660000000000005E-3</v>
      </c>
      <c r="BU96" s="39">
        <v>4.5040000000000002E-3</v>
      </c>
      <c r="BV96" s="39">
        <v>2.6800000000000001E-3</v>
      </c>
      <c r="BW96" s="39">
        <v>-7.9100000000000004E-4</v>
      </c>
      <c r="BX96" s="39">
        <v>2.8319999999999999E-3</v>
      </c>
      <c r="BY96" s="39">
        <v>3.7600000000000003E-4</v>
      </c>
      <c r="BZ96" s="39">
        <v>6.509E-3</v>
      </c>
      <c r="CA96" s="39">
        <v>2.7460000000000002E-3</v>
      </c>
      <c r="CB96" s="39">
        <v>2.0019999999999999E-3</v>
      </c>
      <c r="CC96" s="39">
        <v>3.1769999999999997E-3</v>
      </c>
      <c r="CE96" s="39">
        <v>2.1129999999999999E-3</v>
      </c>
      <c r="CF96" s="39">
        <v>2.532E-3</v>
      </c>
      <c r="CG96" s="39">
        <v>5.8999999999999999E-3</v>
      </c>
      <c r="CH96" s="39">
        <v>4.0000000000000001E-3</v>
      </c>
      <c r="CI96" s="39">
        <v>4.5000000000000005E-3</v>
      </c>
      <c r="CJ96" s="39">
        <v>1.8E-3</v>
      </c>
      <c r="CK96" s="39">
        <v>-2.9999999999999997E-4</v>
      </c>
      <c r="CL96" s="39">
        <v>1E-4</v>
      </c>
      <c r="CM96" s="33">
        <v>4.2407696277436272E-3</v>
      </c>
      <c r="CN96" s="33">
        <v>3.6466757951577355E-3</v>
      </c>
      <c r="CO96" s="33">
        <v>5.8413502756066871E-3</v>
      </c>
      <c r="CP96" s="33">
        <v>7.3450386896953103E-3</v>
      </c>
      <c r="CR96" s="33">
        <f>(DC98+1)^(CR$10/360)-1</f>
        <v>3.6082085876574244E-3</v>
      </c>
      <c r="CS96" s="33">
        <f>(DC98+1)^(CS$10/360)-1</f>
        <v>3.6082085876574244E-3</v>
      </c>
      <c r="CT96" s="33">
        <f>(DC98+1)^(CT$10/360)-1</f>
        <v>3.6082085876574244E-3</v>
      </c>
      <c r="CU96" s="33">
        <f>(DC98+1)^(CU$10/360)-1</f>
        <v>3.6082085876574244E-3</v>
      </c>
      <c r="CV96" s="33">
        <f>(DC98+1)^(CV$10/360)-1</f>
        <v>3.6082085876574244E-3</v>
      </c>
      <c r="CW96" s="33">
        <f>(DC98+1)^(CW$10/360)-1</f>
        <v>3.6082085876574244E-3</v>
      </c>
      <c r="CX96" s="33">
        <f>(DC98+1)^(CX$10/360)-1</f>
        <v>3.6082085876574244E-3</v>
      </c>
      <c r="CY96" s="33">
        <f>(DC98+1)^(CY$10/360)-1</f>
        <v>3.6082085876574244E-3</v>
      </c>
      <c r="CZ96" s="33">
        <f>(DC98+1)^(CZ$10/360)-1</f>
        <v>3.6082085876574244E-3</v>
      </c>
      <c r="DA96" s="33">
        <f>(DC98+1)^(DA$10/360)-1</f>
        <v>3.6082085876574244E-3</v>
      </c>
      <c r="DB96" s="33">
        <f>(DC98+1)^(DB$10/360)-1</f>
        <v>3.6082085876574244E-3</v>
      </c>
      <c r="DC96" s="33">
        <f>(DC98+1)^(DC$10/360)-1</f>
        <v>3.6082085876574244E-3</v>
      </c>
      <c r="DE96" s="33">
        <f>(DP98+1)^(DE$10/360)-1</f>
        <v>3.1828180648367788E-3</v>
      </c>
      <c r="DF96" s="33">
        <f>(DP98+1)^(DF$10/360)-1</f>
        <v>3.1828180648367788E-3</v>
      </c>
      <c r="DG96" s="33">
        <f>(DP98+1)^(DG$10/360)-1</f>
        <v>3.1828180648367788E-3</v>
      </c>
      <c r="DH96" s="33">
        <f>(DP98+1)^(DH$10/360)-1</f>
        <v>3.1828180648367788E-3</v>
      </c>
      <c r="DI96" s="33">
        <f>(DP98+1)^(DI$10/360)-1</f>
        <v>3.1828180648367788E-3</v>
      </c>
      <c r="DJ96" s="33">
        <f>(DP98+1)^(DJ$10/360)-1</f>
        <v>3.1828180648367788E-3</v>
      </c>
      <c r="DK96" s="33">
        <f>(DP98+1)^(DK$10/360)-1</f>
        <v>3.1828180648367788E-3</v>
      </c>
      <c r="DL96" s="33">
        <f>(DP98+1)^(DL$10/360)-1</f>
        <v>3.1828180648367788E-3</v>
      </c>
      <c r="DM96" s="33">
        <f>(DP98+1)^(DM$10/360)-1</f>
        <v>3.1828180648367788E-3</v>
      </c>
      <c r="DN96" s="33">
        <f>(DP98+1)^(DN$10/360)-1</f>
        <v>3.1828180648367788E-3</v>
      </c>
      <c r="DO96" s="33">
        <f>(DP98+1)^(DO$10/360)-1</f>
        <v>3.1828180648367788E-3</v>
      </c>
      <c r="DP96" s="33">
        <f>(DP98+1)^(DP$10/360)-1</f>
        <v>3.1828180648367788E-3</v>
      </c>
      <c r="DR96" s="33">
        <f t="shared" ref="DR96:EC96" si="506">($EC$98+1)^(DR$10/360)-1</f>
        <v>2.9839480694295872E-3</v>
      </c>
      <c r="DS96" s="33">
        <f t="shared" si="506"/>
        <v>2.9839480694295872E-3</v>
      </c>
      <c r="DT96" s="33">
        <f t="shared" si="506"/>
        <v>2.9839480694295872E-3</v>
      </c>
      <c r="DU96" s="33">
        <f t="shared" si="506"/>
        <v>2.9839480694295872E-3</v>
      </c>
      <c r="DV96" s="33">
        <f t="shared" si="506"/>
        <v>2.9839480694295872E-3</v>
      </c>
      <c r="DW96" s="33">
        <f t="shared" si="506"/>
        <v>2.9839480694295872E-3</v>
      </c>
      <c r="DX96" s="33">
        <f t="shared" si="506"/>
        <v>2.9839480694295872E-3</v>
      </c>
      <c r="DY96" s="33">
        <f t="shared" si="506"/>
        <v>2.9839480694295872E-3</v>
      </c>
      <c r="DZ96" s="33">
        <f t="shared" si="506"/>
        <v>2.9839480694295872E-3</v>
      </c>
      <c r="EA96" s="33">
        <f t="shared" si="506"/>
        <v>2.9839480694295872E-3</v>
      </c>
      <c r="EB96" s="33">
        <f t="shared" si="506"/>
        <v>2.9839480694295872E-3</v>
      </c>
      <c r="EC96" s="33">
        <f t="shared" si="506"/>
        <v>2.9839480694295872E-3</v>
      </c>
      <c r="EE96" s="33">
        <f t="shared" ref="EE96:EP96" si="507">($EP$98+1)^(EE$10/360)-1</f>
        <v>2.8682365410110933E-3</v>
      </c>
      <c r="EF96" s="33">
        <f t="shared" si="507"/>
        <v>2.8682365410110933E-3</v>
      </c>
      <c r="EG96" s="33">
        <f t="shared" si="507"/>
        <v>2.8682365410110933E-3</v>
      </c>
      <c r="EH96" s="33">
        <f t="shared" si="507"/>
        <v>2.8682365410110933E-3</v>
      </c>
      <c r="EI96" s="33">
        <f t="shared" si="507"/>
        <v>2.8682365410110933E-3</v>
      </c>
      <c r="EJ96" s="33">
        <f t="shared" si="507"/>
        <v>2.8682365410110933E-3</v>
      </c>
      <c r="EK96" s="33">
        <f t="shared" si="507"/>
        <v>2.8682365410110933E-3</v>
      </c>
      <c r="EL96" s="33">
        <f t="shared" si="507"/>
        <v>2.8682365410110933E-3</v>
      </c>
      <c r="EM96" s="33">
        <f t="shared" si="507"/>
        <v>2.8682365410110933E-3</v>
      </c>
      <c r="EN96" s="33">
        <f t="shared" si="507"/>
        <v>2.8682365410110933E-3</v>
      </c>
      <c r="EO96" s="33">
        <f t="shared" si="507"/>
        <v>2.8682365410110933E-3</v>
      </c>
      <c r="EP96" s="33">
        <f t="shared" si="507"/>
        <v>2.8682365410110933E-3</v>
      </c>
      <c r="ER96" s="33">
        <f>($FC$98+1)^(ER$10/360)-1</f>
        <v>2.7818223620992288E-3</v>
      </c>
      <c r="ES96" s="33">
        <f t="shared" ref="ES96:FC96" si="508">($FC$98+1)^(ES$10/360)-1</f>
        <v>2.7818223620992288E-3</v>
      </c>
      <c r="ET96" s="33">
        <f t="shared" si="508"/>
        <v>2.7818223620992288E-3</v>
      </c>
      <c r="EU96" s="33">
        <f t="shared" si="508"/>
        <v>2.7818223620992288E-3</v>
      </c>
      <c r="EV96" s="33">
        <f t="shared" si="508"/>
        <v>2.7818223620992288E-3</v>
      </c>
      <c r="EW96" s="33">
        <f t="shared" si="508"/>
        <v>2.7818223620992288E-3</v>
      </c>
      <c r="EX96" s="33">
        <f t="shared" si="508"/>
        <v>2.7818223620992288E-3</v>
      </c>
      <c r="EY96" s="33">
        <f t="shared" si="508"/>
        <v>2.7818223620992288E-3</v>
      </c>
      <c r="EZ96" s="33">
        <f t="shared" si="508"/>
        <v>2.7818223620992288E-3</v>
      </c>
      <c r="FA96" s="33">
        <f t="shared" si="508"/>
        <v>2.7818223620992288E-3</v>
      </c>
      <c r="FB96" s="33">
        <f t="shared" si="508"/>
        <v>2.7818223620992288E-3</v>
      </c>
      <c r="FC96" s="33">
        <f t="shared" si="508"/>
        <v>2.7818223620992288E-3</v>
      </c>
      <c r="FE96" s="33">
        <f t="shared" ref="FE96:FP96" si="509">($FP$98+1)^(FE$10/360)-1</f>
        <v>2.7790243458647446E-3</v>
      </c>
      <c r="FF96" s="33">
        <f t="shared" si="509"/>
        <v>2.7790243458647446E-3</v>
      </c>
      <c r="FG96" s="33">
        <f t="shared" si="509"/>
        <v>2.7790243458647446E-3</v>
      </c>
      <c r="FH96" s="33">
        <f t="shared" si="509"/>
        <v>2.7790243458647446E-3</v>
      </c>
      <c r="FI96" s="33">
        <f t="shared" si="509"/>
        <v>2.7790243458647446E-3</v>
      </c>
      <c r="FJ96" s="33">
        <f t="shared" si="509"/>
        <v>2.7790243458647446E-3</v>
      </c>
      <c r="FK96" s="33">
        <f t="shared" si="509"/>
        <v>2.7790243458647446E-3</v>
      </c>
      <c r="FL96" s="33">
        <f t="shared" si="509"/>
        <v>2.7790243458647446E-3</v>
      </c>
      <c r="FM96" s="33">
        <f t="shared" si="509"/>
        <v>2.7790243458647446E-3</v>
      </c>
      <c r="FN96" s="33">
        <f t="shared" si="509"/>
        <v>2.7790243458647446E-3</v>
      </c>
      <c r="FO96" s="33">
        <f t="shared" si="509"/>
        <v>2.7790243458647446E-3</v>
      </c>
      <c r="FP96" s="33">
        <f t="shared" si="509"/>
        <v>2.7790243458647446E-3</v>
      </c>
      <c r="FR96" s="33">
        <f t="shared" ref="FR96:GC96" si="510">($GC$98+1)^(FR$10/360)-1</f>
        <v>2.6942861837366827E-3</v>
      </c>
      <c r="FS96" s="33">
        <f t="shared" si="510"/>
        <v>2.6942861837366827E-3</v>
      </c>
      <c r="FT96" s="33">
        <f t="shared" si="510"/>
        <v>2.6942861837366827E-3</v>
      </c>
      <c r="FU96" s="33">
        <f t="shared" si="510"/>
        <v>2.6942861837366827E-3</v>
      </c>
      <c r="FV96" s="33">
        <f t="shared" si="510"/>
        <v>2.6942861837366827E-3</v>
      </c>
      <c r="FW96" s="33">
        <f t="shared" si="510"/>
        <v>2.6942861837366827E-3</v>
      </c>
      <c r="FX96" s="33">
        <f t="shared" si="510"/>
        <v>2.6942861837366827E-3</v>
      </c>
      <c r="FY96" s="33">
        <f t="shared" si="510"/>
        <v>2.6942861837366827E-3</v>
      </c>
      <c r="FZ96" s="33">
        <f t="shared" si="510"/>
        <v>2.6942861837366827E-3</v>
      </c>
      <c r="GA96" s="33">
        <f t="shared" si="510"/>
        <v>2.6942861837366827E-3</v>
      </c>
      <c r="GB96" s="33">
        <f t="shared" si="510"/>
        <v>2.6942861837366827E-3</v>
      </c>
      <c r="GC96" s="33">
        <f t="shared" si="510"/>
        <v>2.6942861837366827E-3</v>
      </c>
      <c r="GE96" s="33">
        <f t="shared" ref="GE96:GP96" si="511">($GP$98+1)^(GE$10/360)-1</f>
        <v>2.6914937584308074E-3</v>
      </c>
      <c r="GF96" s="33">
        <f t="shared" si="511"/>
        <v>2.6914937584308074E-3</v>
      </c>
      <c r="GG96" s="33">
        <f t="shared" si="511"/>
        <v>2.6914937584308074E-3</v>
      </c>
      <c r="GH96" s="33">
        <f t="shared" si="511"/>
        <v>2.6914937584308074E-3</v>
      </c>
      <c r="GI96" s="33">
        <f t="shared" si="511"/>
        <v>2.6914937584308074E-3</v>
      </c>
      <c r="GJ96" s="33">
        <f t="shared" si="511"/>
        <v>2.6914937584308074E-3</v>
      </c>
      <c r="GK96" s="33">
        <f t="shared" si="511"/>
        <v>2.6914937584308074E-3</v>
      </c>
      <c r="GL96" s="33">
        <f t="shared" si="511"/>
        <v>2.6914937584308074E-3</v>
      </c>
      <c r="GM96" s="33">
        <f t="shared" si="511"/>
        <v>2.6914937584308074E-3</v>
      </c>
      <c r="GN96" s="33">
        <f t="shared" si="511"/>
        <v>2.6914937584308074E-3</v>
      </c>
      <c r="GO96" s="33">
        <f t="shared" si="511"/>
        <v>2.6914937584308074E-3</v>
      </c>
      <c r="GP96" s="33">
        <f t="shared" si="511"/>
        <v>2.6914937584308074E-3</v>
      </c>
    </row>
    <row r="97" spans="2:214" ht="3" customHeight="1">
      <c r="B97" s="46"/>
      <c r="C97" s="48"/>
    </row>
    <row r="98" spans="2:214" s="5" customFormat="1">
      <c r="B98" s="69"/>
      <c r="C98" s="76" t="s">
        <v>20</v>
      </c>
      <c r="D98" s="77"/>
      <c r="E98" s="72">
        <v>4.0853716280738084E-2</v>
      </c>
      <c r="F98" s="72">
        <v>3.6326662987040237E-2</v>
      </c>
      <c r="G98" s="72">
        <v>3.2093122168236565E-2</v>
      </c>
      <c r="H98" s="72">
        <v>2.6051050236502782E-2</v>
      </c>
      <c r="I98" s="72">
        <v>2.3765639171511976E-2</v>
      </c>
      <c r="J98" s="72">
        <v>2.6170838876538705E-2</v>
      </c>
      <c r="K98" s="72">
        <v>2.7298048705542088E-2</v>
      </c>
      <c r="L98" s="72">
        <v>3.1895445534693589E-2</v>
      </c>
      <c r="M98" s="72">
        <v>4.3454738315573227E-2</v>
      </c>
      <c r="N98" s="72">
        <v>5.4185153455998947E-2</v>
      </c>
      <c r="O98" s="72">
        <v>5.7849881343460252E-2</v>
      </c>
      <c r="P98" s="72" cm="1">
        <f t="array" ref="P98">PRODUCT(1+E96:P96)-1</f>
        <v>5.6277883303025078E-2</v>
      </c>
      <c r="Q98" s="77"/>
      <c r="R98" s="72" cm="1">
        <f t="array" ref="R98">PRODUCT(1+F96:R96)-1</f>
        <v>6.2315153239939081E-2</v>
      </c>
      <c r="S98" s="72" cm="1">
        <f t="array" ref="S98">PRODUCT(1+G96:S96)-1</f>
        <v>6.362996669772425E-2</v>
      </c>
      <c r="T98" s="72" cm="1">
        <f t="array" ref="T98">PRODUCT(1+H96:T96)-1</f>
        <v>7.0111627833445045E-2</v>
      </c>
      <c r="U98" s="72" cm="1">
        <f t="array" ref="U98">PRODUCT(1+I96:U96)-1</f>
        <v>7.8054281841436479E-2</v>
      </c>
      <c r="V98" s="72" cm="1">
        <f t="array" ref="V98">PRODUCT(1+J96:V96)-1</f>
        <v>8.5078492779657733E-2</v>
      </c>
      <c r="W98" s="72" cm="1">
        <f t="array" ref="W98">PRODUCT(1+K96:W96)-1</f>
        <v>8.9618117911318462E-2</v>
      </c>
      <c r="X98" s="72" cm="1">
        <f t="array" ref="X98">PRODUCT(1+L96:X96)-1</f>
        <v>9.7987254577570404E-2</v>
      </c>
      <c r="Y98" s="72" cm="1">
        <f t="array" ref="Y98">PRODUCT(1+M96:Y96)-1</f>
        <v>0.10518884990274491</v>
      </c>
      <c r="Z98" s="72" cm="1">
        <f t="array" ref="Z98">PRODUCT(1+N96:Z96)-1</f>
        <v>0.10529595857864771</v>
      </c>
      <c r="AA98" s="72" cm="1">
        <f t="array" ref="AA98">PRODUCT(1+O96:AA96)-1</f>
        <v>0.10322059310646758</v>
      </c>
      <c r="AB98" s="72" cm="1">
        <f t="array" ref="AB98">PRODUCT(1+P96:AB96)-1</f>
        <v>9.983547597429876E-2</v>
      </c>
      <c r="AC98" s="72" cm="1">
        <f t="array" ref="AC98">PRODUCT(1+R96:AC96)-1</f>
        <v>9.7434803241742918E-2</v>
      </c>
      <c r="AD98" s="77"/>
      <c r="AE98" s="72" cm="1">
        <f t="array" ref="AE98">PRODUCT(1+S96:AE96)-1</f>
        <v>9.6139991209363673E-2</v>
      </c>
      <c r="AF98" s="72" cm="1">
        <f t="array" ref="AF98">PRODUCT(1+T96:AF96)-1</f>
        <v>0.10346727639454012</v>
      </c>
      <c r="AG98" s="72" cm="1">
        <f t="array" ref="AG98">PRODUCT(1+U96:AG96)-1</f>
        <v>0.10971269738098544</v>
      </c>
      <c r="AH98" s="72" cm="1">
        <f t="array" ref="AH98">PRODUCT(1+V96:AH96)-1</f>
        <v>0.12274994332791422</v>
      </c>
      <c r="AI98" s="72" cm="1">
        <f t="array" ref="AI98">PRODUCT(1+W96:AI96)-1</f>
        <v>0.12286175987440617</v>
      </c>
      <c r="AJ98" s="72" cm="1">
        <f t="array" ref="AJ98">PRODUCT(1+X96:AJ96)-1</f>
        <v>0.11695840968361715</v>
      </c>
      <c r="AK98" s="72" cm="1">
        <f t="array" ref="AK98">PRODUCT(1+Y96:AK96)-1</f>
        <v>0.10744402924872554</v>
      </c>
      <c r="AL98" s="72" cm="1">
        <f t="array" ref="AL98">PRODUCT(1+Z96:AL96)-1</f>
        <v>9.3033282811340934E-2</v>
      </c>
      <c r="AM98" s="72" cm="1">
        <f t="array" ref="AM98">PRODUCT(1+AA96:AM96)-1</f>
        <v>8.2117000643443738E-2</v>
      </c>
      <c r="AN98" s="72" cm="1">
        <f t="array" ref="AN98">PRODUCT(1+AB96:AN96)-1</f>
        <v>7.6224284303305856E-2</v>
      </c>
      <c r="AO98" s="72" cm="1">
        <f t="array" ref="AO98">PRODUCT(1+AC96:AO96)-1</f>
        <v>7.3552957148065534E-2</v>
      </c>
      <c r="AP98" s="72" cm="1">
        <f t="array" ref="AP98">PRODUCT(1+AE96:AP96)-1</f>
        <v>7.3232716631863148E-2</v>
      </c>
      <c r="AQ98" s="77"/>
      <c r="AR98" s="72" cm="1">
        <f t="array" ref="AR98">PRODUCT(1+AF96:AR96)-1</f>
        <v>7.2050190832574801E-2</v>
      </c>
      <c r="AS98" s="72" cm="1">
        <f t="array" ref="AS98">PRODUCT(1+AG96:AS96)-1</f>
        <v>6.7056498169628442E-2</v>
      </c>
      <c r="AT98" s="72" cm="1">
        <f t="array" ref="AT98">PRODUCT(1+AH96:AT96)-1</f>
        <v>5.7679718120546841E-2</v>
      </c>
      <c r="AU98" s="72" cm="1">
        <f t="array" ref="AU98">PRODUCT(1+AI96:AU96)-1</f>
        <v>4.5293978457454642E-2</v>
      </c>
      <c r="AV98" s="72" cm="1">
        <f t="array" ref="AV98">PRODUCT(1+AJ96:AV96)-1</f>
        <v>4.3003949825103804E-2</v>
      </c>
      <c r="AW98" s="72" cm="1">
        <f t="array" ref="AW98">PRODUCT(1+AK96:AW96)-1</f>
        <v>3.9779665576542556E-2</v>
      </c>
      <c r="AX98" s="72" cm="1">
        <f t="array" ref="AX98">PRODUCT(1+AL96:AX96)-1</f>
        <v>3.6670484621763588E-2</v>
      </c>
      <c r="AY98" s="72" cm="1">
        <f t="array" ref="AY98">PRODUCT(1+AM96:AY96)-1</f>
        <v>3.335711511438233E-2</v>
      </c>
      <c r="AZ98" s="72" cm="1">
        <f t="array" ref="AZ98">PRODUCT(1+AN96:AZ96)-1</f>
        <v>3.5111716688188022E-2</v>
      </c>
      <c r="BA98" s="72" cm="1">
        <f t="array" ref="BA98">PRODUCT(1+AO96:BA96)-1</f>
        <v>3.356600481657801E-2</v>
      </c>
      <c r="BB98" s="72" cm="1">
        <f t="array" ref="BB98">PRODUCT(1+AP96:BB96)-1</f>
        <v>3.3154512428874128E-2</v>
      </c>
      <c r="BC98" s="72" cm="1">
        <f t="array" ref="BC98">PRODUCT(1+AR96:BC96)-1</f>
        <v>3.1510343720015266E-2</v>
      </c>
      <c r="BD98" s="77"/>
      <c r="BE98" s="72" cm="1">
        <f t="array" ref="BE98">PRODUCT(1+AS96:BE96)-1</f>
        <v>2.9767754448104533E-2</v>
      </c>
      <c r="BF98" s="72" cm="1">
        <f t="array" ref="BF98">PRODUCT(1+AT96:BF96)-1</f>
        <v>3.0075362061700028E-2</v>
      </c>
      <c r="BG98" s="72" cm="1">
        <f t="array" ref="BG98">PRODUCT(1+AU96:BG96)-1</f>
        <v>2.8741466284551098E-2</v>
      </c>
      <c r="BH98" s="72" cm="1">
        <f t="array" ref="BH98">PRODUCT(1+AV96:BH96)-1</f>
        <v>2.7717129466583668E-2</v>
      </c>
      <c r="BI98" s="72" cm="1">
        <f t="array" ref="BI98">PRODUCT(1+AW96:BI96)-1</f>
        <v>2.6588897088925645E-2</v>
      </c>
      <c r="BJ98" s="72" cm="1">
        <f t="array" ref="BJ98">PRODUCT(1+AX96:BJ96)-1</f>
        <v>2.9566898290843913E-2</v>
      </c>
      <c r="BK98" s="72" cm="1">
        <f t="array" ref="BK98">PRODUCT(1+AY96:BK96)-1</f>
        <v>3.1601081637857575E-2</v>
      </c>
      <c r="BL98" s="72" cm="1">
        <f t="array" ref="BL98">PRODUCT(1+AZ96:BL96)-1</f>
        <v>3.5529021628061708E-2</v>
      </c>
      <c r="BM98" s="72" cm="1">
        <f t="array" ref="BM98">PRODUCT(1+BA96:BM96)-1</f>
        <v>3.4393233489871555E-2</v>
      </c>
      <c r="BN98" s="72" cm="1">
        <f t="array" ref="BN98">PRODUCT(1+BB96:BN96)-1</f>
        <v>3.954973016728891E-2</v>
      </c>
      <c r="BO98" s="72" cm="1">
        <f t="array" ref="BO98">PRODUCT(1+BC96:BO96)-1</f>
        <v>4.7209461326542357E-2</v>
      </c>
      <c r="BP98" s="73">
        <f>ANUAL!M67</f>
        <v>4.6751476714545673E-2</v>
      </c>
      <c r="BQ98" s="77"/>
      <c r="BR98" s="72">
        <f t="array" ref="BR98">PRODUCT(1+BF96:BR96)-1</f>
        <v>4.4489384881032379E-2</v>
      </c>
      <c r="BS98" s="72">
        <f t="array" ref="BS98">PRODUCT(1+BG96:BS96)-1</f>
        <v>4.4990523526774906E-2</v>
      </c>
      <c r="BT98" s="72">
        <f t="array" ref="BT98">PRODUCT(1+BH96:BT96)-1</f>
        <v>4.8707296124915977E-2</v>
      </c>
      <c r="BU98" s="72">
        <f t="array" ref="BU98">PRODUCT(1+BI96:BU96)-1</f>
        <v>4.9965786690583602E-2</v>
      </c>
      <c r="BV98" s="72">
        <f t="array" ref="BV98">PRODUCT(1+BJ96:BV96)-1</f>
        <v>5.1833045258182109E-2</v>
      </c>
      <c r="BW98" s="72">
        <f t="array" ref="BW98">PRODUCT(1+BK96:BW96)-1</f>
        <v>4.8275528944128565E-2</v>
      </c>
      <c r="BX98" s="72">
        <f t="array" ref="BX98">PRODUCT(1+BL96:BX96)-1</f>
        <v>5.0642227245886406E-2</v>
      </c>
      <c r="BY98" s="72">
        <f t="array" ref="BY98">PRODUCT(1+BM96:BY96)-1</f>
        <v>4.914880088174356E-2</v>
      </c>
      <c r="BZ98" s="72">
        <f t="array" ref="BZ98">PRODUCT(1+BN96:BZ96)-1</f>
        <v>5.4080365768299776E-2</v>
      </c>
      <c r="CA98" s="72">
        <f t="array" ref="CA98">PRODUCT(1+BO96:CA96)-1</f>
        <v>4.858618100466261E-2</v>
      </c>
      <c r="CB98" s="72">
        <f t="array" ref="CB98">PRODUCT(1+BP96:CB96)-1</f>
        <v>3.853459576854168E-2</v>
      </c>
      <c r="CC98" s="73">
        <f>ANUAL!O67</f>
        <v>3.8344145506251835E-2</v>
      </c>
      <c r="CD98" s="77"/>
      <c r="CE98" s="72">
        <f t="array" ref="CE98">PRODUCT(1+BS96:CE96)-1</f>
        <v>3.8016823820646639E-2</v>
      </c>
      <c r="CF98" s="72">
        <f t="array" ref="CF98">PRODUCT(1+BT96:CF96)-1</f>
        <v>3.5383264667519843E-2</v>
      </c>
      <c r="CG98" s="72">
        <f t="array" ref="CG98">PRODUCT(1+BU96:CG96)-1</f>
        <v>3.5109540502320735E-2</v>
      </c>
      <c r="CH98" s="72">
        <f t="array" ref="CH98">PRODUCT(1+BV96:CH96)-1</f>
        <v>3.4590184473461516E-2</v>
      </c>
      <c r="CI98" s="72">
        <f t="array" ref="CI98">PRODUCT(1+BW96:CI96)-1</f>
        <v>3.646810578010129E-2</v>
      </c>
      <c r="CJ98" s="72">
        <f t="array" ref="CJ98">PRODUCT(1+BX96:CJ96)-1</f>
        <v>3.9155720545457129E-2</v>
      </c>
      <c r="CK98" s="72">
        <f t="array" ref="CK98">PRODUCT(1+BY96:CK96)-1</f>
        <v>3.5910275927865776E-2</v>
      </c>
      <c r="CL98" s="72">
        <f t="array" ref="CL98">PRODUCT(1+BZ96:CL96)-1</f>
        <v>3.5624472153928721E-2</v>
      </c>
      <c r="CM98" s="72">
        <f t="array" ref="CM98">PRODUCT(1+CA96:CM96)-1</f>
        <v>3.3290628261830602E-2</v>
      </c>
      <c r="CN98" s="72">
        <f t="array" ref="CN98">PRODUCT(1+CB96:CN96)-1</f>
        <v>3.4218739526536535E-2</v>
      </c>
      <c r="CO98" s="72">
        <f t="array" ref="CO98">PRODUCT(1+CC96:CO96)-1</f>
        <v>3.818153401461033E-2</v>
      </c>
      <c r="CP98" s="73">
        <f>ANUAL!Q67</f>
        <v>4.2495010899247489E-2</v>
      </c>
      <c r="CQ98" s="77"/>
      <c r="CR98" s="72">
        <f t="array" ref="CR98">PRODUCT(1+CF96:CR96)-1</f>
        <v>4.4050471703455329E-2</v>
      </c>
      <c r="CS98" s="72">
        <f t="array" ref="CS98">PRODUCT(1+CG96:CS96)-1</f>
        <v>4.5171249976463379E-2</v>
      </c>
      <c r="CT98" s="72">
        <f t="array" ref="CT98">PRODUCT(1+CH96:CT96)-1</f>
        <v>4.2789984945025283E-2</v>
      </c>
      <c r="CU98" s="72">
        <f t="array" ref="CU98">PRODUCT(1+CI96:CU96)-1</f>
        <v>4.2383056497835803E-2</v>
      </c>
      <c r="CV98" s="72">
        <f t="array" ref="CV98">PRODUCT(1+CJ96:CV96)-1</f>
        <v>4.1457632647007969E-2</v>
      </c>
      <c r="CW98" s="72">
        <f t="array" ref="CW98">PRODUCT(1+CK96:CW96)-1</f>
        <v>4.3337421661815423E-2</v>
      </c>
      <c r="CX98" s="72">
        <f t="array" ref="CX98">PRODUCT(1+CL96:CX96)-1</f>
        <v>4.7416225574152149E-2</v>
      </c>
      <c r="CY98" s="72">
        <f t="array" ref="CY98">PRODUCT(1+CM96:CY96)-1</f>
        <v>5.1090412752845094E-2</v>
      </c>
      <c r="CZ98" s="72">
        <f t="array" ref="CZ98">PRODUCT(1+CN96:CZ96)-1</f>
        <v>5.0428341599368709E-2</v>
      </c>
      <c r="DA98" s="72">
        <f t="array" ref="DA98">PRODUCT(1+CO96:DA96)-1</f>
        <v>5.0388081370390747E-2</v>
      </c>
      <c r="DB98" s="72">
        <f t="array" ref="DB98">PRODUCT(1+CP96:DB96)-1</f>
        <v>4.8056038238150522E-2</v>
      </c>
      <c r="DC98" s="73">
        <f>ANUAL!S67</f>
        <v>4.4168187301389425E-2</v>
      </c>
      <c r="DD98" s="77"/>
      <c r="DE98" s="72">
        <f t="array" ref="DE98">PRODUCT(1+CS96:DE96)-1</f>
        <v>4.3725604979615085E-2</v>
      </c>
      <c r="DF98" s="72">
        <f t="array" ref="DF98">PRODUCT(1+CT96:DF96)-1</f>
        <v>4.328321025128945E-2</v>
      </c>
      <c r="DG98" s="72">
        <f t="array" ref="DG98">PRODUCT(1+CU96:DG96)-1</f>
        <v>4.2841003036899084E-2</v>
      </c>
      <c r="DH98" s="72">
        <f t="array" ref="DH98">PRODUCT(1+CV96:DH96)-1</f>
        <v>4.2398983256964229E-2</v>
      </c>
      <c r="DI98" s="72">
        <f t="array" ref="DI98">PRODUCT(1+CW96:DI96)-1</f>
        <v>4.1957150832038881E-2</v>
      </c>
      <c r="DJ98" s="72">
        <f t="array" ref="DJ98">PRODUCT(1+CX96:DJ96)-1</f>
        <v>4.1515505682710119E-2</v>
      </c>
      <c r="DK98" s="72">
        <f t="array" ref="DK98">PRODUCT(1+CY96:DK96)-1</f>
        <v>4.1074047729599661E-2</v>
      </c>
      <c r="DL98" s="72">
        <f t="array" ref="DL98">PRODUCT(1+CZ96:DL96)-1</f>
        <v>4.0632776893361866E-2</v>
      </c>
      <c r="DM98" s="72">
        <f t="array" ref="DM98">PRODUCT(1+DA96:DM96)-1</f>
        <v>4.0191693094684844E-2</v>
      </c>
      <c r="DN98" s="72">
        <f t="array" ref="DN98">PRODUCT(1+DB96:DN96)-1</f>
        <v>3.9750796254291565E-2</v>
      </c>
      <c r="DO98" s="72">
        <f t="array" ref="DO98">PRODUCT(1+DC96:DO96)-1</f>
        <v>3.9310086292936974E-2</v>
      </c>
      <c r="DP98" s="73">
        <f>ANUAL!U67</f>
        <v>3.8869563131409567E-2</v>
      </c>
      <c r="DQ98" s="77"/>
      <c r="DR98" s="72">
        <f t="array" ref="DR98">PRODUCT(1+DF96:DR96)-1</f>
        <v>3.8663618630041308E-2</v>
      </c>
      <c r="DS98" s="72">
        <f t="array" ref="DS98">PRODUCT(1+DG96:DS96)-1</f>
        <v>3.8457714954911459E-2</v>
      </c>
      <c r="DT98" s="72">
        <f t="array" ref="DT98">PRODUCT(1+DH96:DT96)-1</f>
        <v>3.825185209792803E-2</v>
      </c>
      <c r="DU98" s="72">
        <f t="array" ref="DU98">PRODUCT(1+DI96:DU96)-1</f>
        <v>3.8046030050999047E-2</v>
      </c>
      <c r="DV98" s="72">
        <f t="array" ref="DV98">PRODUCT(1+DJ96:DV96)-1</f>
        <v>3.7840248806034094E-2</v>
      </c>
      <c r="DW98" s="72">
        <f t="array" ref="DW98">PRODUCT(1+DK96:DW96)-1</f>
        <v>3.7634508354945195E-2</v>
      </c>
      <c r="DX98" s="72">
        <f t="array" ref="DX98">PRODUCT(1+DL96:DX96)-1</f>
        <v>3.7428808689644821E-2</v>
      </c>
      <c r="DY98" s="72">
        <f t="array" ref="DY98">PRODUCT(1+DM96:DY96)-1</f>
        <v>3.7223149802047883E-2</v>
      </c>
      <c r="DZ98" s="72">
        <f t="array" ref="DZ98">PRODUCT(1+DN96:DZ96)-1</f>
        <v>3.701753168407107E-2</v>
      </c>
      <c r="EA98" s="72">
        <f t="array" ref="EA98">PRODUCT(1+DO96:EA96)-1</f>
        <v>3.6811954327631513E-2</v>
      </c>
      <c r="EB98" s="72">
        <f t="array" ref="EB98">PRODUCT(1+DP96:EB96)-1</f>
        <v>3.6606417724649454E-2</v>
      </c>
      <c r="EC98" s="73">
        <f>ANUAL!W67</f>
        <v>3.6400921867044217E-2</v>
      </c>
      <c r="ED98" s="77"/>
      <c r="EE98" s="72">
        <f t="array" ref="EE98">PRODUCT(1+DS96:EE96)-1</f>
        <v>3.6281355113305658E-2</v>
      </c>
      <c r="EF98" s="72">
        <f t="array" ref="EF98">PRODUCT(1+DT96:EF96)-1</f>
        <v>3.6161802153656941E-2</v>
      </c>
      <c r="EG98" s="72">
        <f t="array" ref="EG98">PRODUCT(1+DU96:EG96)-1</f>
        <v>3.6042262986508256E-2</v>
      </c>
      <c r="EH98" s="72">
        <f t="array" ref="EH98">PRODUCT(1+DV96:EH96)-1</f>
        <v>3.5922737610267763E-2</v>
      </c>
      <c r="EI98" s="72">
        <f t="array" ref="EI98">PRODUCT(1+DW96:EI96)-1</f>
        <v>3.5803226023344292E-2</v>
      </c>
      <c r="EJ98" s="72">
        <f t="array" ref="EJ98">PRODUCT(1+DX96:EJ96)-1</f>
        <v>3.5683728224147337E-2</v>
      </c>
      <c r="EK98" s="72">
        <f t="array" ref="EK98">PRODUCT(1+DY96:EK96)-1</f>
        <v>3.5564244211086615E-2</v>
      </c>
      <c r="EL98" s="72">
        <f t="array" ref="EL98">PRODUCT(1+DZ96:EL96)-1</f>
        <v>3.5444773982570954E-2</v>
      </c>
      <c r="EM98" s="72">
        <f t="array" ref="EM98">PRODUCT(1+EA96:EM96)-1</f>
        <v>3.5325317537010736E-2</v>
      </c>
      <c r="EN98" s="72">
        <f t="array" ref="EN98">PRODUCT(1+EB96:EN96)-1</f>
        <v>3.5205874872815235E-2</v>
      </c>
      <c r="EO98" s="72">
        <f t="array" ref="EO98">PRODUCT(1+EC96:EO96)-1</f>
        <v>3.5086445988395276E-2</v>
      </c>
      <c r="EP98" s="73">
        <f>ANUAL!Y67</f>
        <v>3.4967030882159522E-2</v>
      </c>
      <c r="ER98" s="72" cm="1">
        <f t="array" ref="ER98">PRODUCT(1+EF96:ER96)-1</f>
        <v>3.4877850845425717E-2</v>
      </c>
      <c r="ES98" s="72" cm="1">
        <f t="array" ref="ES98">PRODUCT(1+EG96:ES96)-1</f>
        <v>3.4788678493070213E-2</v>
      </c>
      <c r="ET98" s="72" cm="1">
        <f t="array" ref="ET98">PRODUCT(1+EH96:ET96)-1</f>
        <v>3.4699513824431705E-2</v>
      </c>
      <c r="EU98" s="72" cm="1">
        <f t="array" ref="EU98">PRODUCT(1+EI96:EU96)-1</f>
        <v>3.4610356838847833E-2</v>
      </c>
      <c r="EV98" s="72" cm="1">
        <f t="array" ref="EV98">PRODUCT(1+EJ96:EV96)-1</f>
        <v>3.4521207535657128E-2</v>
      </c>
      <c r="EW98" s="72" cm="1">
        <f t="array" ref="EW98">PRODUCT(1+EK96:EW96)-1</f>
        <v>3.4432065914197008E-2</v>
      </c>
      <c r="EX98" s="72" cm="1">
        <f t="array" ref="EX98">PRODUCT(1+EL96:EX96)-1</f>
        <v>3.4342931973805779E-2</v>
      </c>
      <c r="EY98" s="72" cm="1">
        <f t="array" ref="EY98">PRODUCT(1+EM96:EY96)-1</f>
        <v>3.425380571382175E-2</v>
      </c>
      <c r="EZ98" s="72" cm="1">
        <f t="array" ref="EZ98">PRODUCT(1+EN96:EZ96)-1</f>
        <v>3.4164687133582783E-2</v>
      </c>
      <c r="FA98" s="72" cm="1">
        <f t="array" ref="FA98">PRODUCT(1+EO96:FA96)-1</f>
        <v>3.4075576232427629E-2</v>
      </c>
      <c r="FB98" s="72" cm="1">
        <f t="array" ref="FB98">PRODUCT(1+EP96:FB96)-1</f>
        <v>3.3986473009693929E-2</v>
      </c>
      <c r="FC98" s="72">
        <f>ANUAL!AA67</f>
        <v>3.3897377464719512E-2</v>
      </c>
      <c r="FD98"/>
      <c r="FE98" s="72" cm="1">
        <f t="array" ref="FE98">PRODUCT(1+ES96:FE96)-1</f>
        <v>3.3894492628176343E-2</v>
      </c>
      <c r="FF98" s="72" cm="1">
        <f t="array" ref="FF98">PRODUCT(1+ET96:FF96)-1</f>
        <v>3.3891607799681589E-2</v>
      </c>
      <c r="FG98" s="72" cm="1">
        <f t="array" ref="FG98">PRODUCT(1+EU96:FG96)-1</f>
        <v>3.3888722979236396E-2</v>
      </c>
      <c r="FH98" s="72" cm="1">
        <f t="array" ref="FH98">PRODUCT(1+EV96:FH96)-1</f>
        <v>3.3885838166840543E-2</v>
      </c>
      <c r="FI98" s="72" cm="1">
        <f t="array" ref="FI98">PRODUCT(1+EW96:FI96)-1</f>
        <v>3.3882953362494028E-2</v>
      </c>
      <c r="FJ98" s="72" cm="1">
        <f t="array" ref="FJ98">PRODUCT(1+EX96:FJ96)-1</f>
        <v>3.3880068566196631E-2</v>
      </c>
      <c r="FK98" s="72" cm="1">
        <f t="array" ref="FK98">PRODUCT(1+EY96:FK96)-1</f>
        <v>3.3877183777949016E-2</v>
      </c>
      <c r="FL98" s="72" cm="1">
        <f t="array" ref="FL98">PRODUCT(1+EZ96:FL96)-1</f>
        <v>3.3874298997750296E-2</v>
      </c>
      <c r="FM98" s="72" cm="1">
        <f t="array" ref="FM98">PRODUCT(1+FA96:FM96)-1</f>
        <v>3.3871414225600915E-2</v>
      </c>
      <c r="FN98" s="72" cm="1">
        <f t="array" ref="FN98">PRODUCT(1+FB96:FN96)-1</f>
        <v>3.3868529461500652E-2</v>
      </c>
      <c r="FO98" s="72" cm="1">
        <f t="array" ref="FO98">PRODUCT(1+FC96:FO96)-1</f>
        <v>3.3865644705449727E-2</v>
      </c>
      <c r="FP98" s="72">
        <f>ANUAL!$AC$67</f>
        <v>3.3862759957447537E-2</v>
      </c>
      <c r="FQ98"/>
      <c r="FR98" s="72" cm="1">
        <f t="array" ref="FR98">PRODUCT(1+FF96:FR96)-1</f>
        <v>3.3775395116297124E-2</v>
      </c>
      <c r="FS98" s="72" cm="1">
        <f t="array" ref="FS98">PRODUCT(1+FG96:FS96)-1</f>
        <v>3.3688037657765957E-2</v>
      </c>
      <c r="FT98" s="72" cm="1">
        <f t="array" ref="FT98">PRODUCT(1+FH96:FT96)-1</f>
        <v>3.3600687581230249E-2</v>
      </c>
      <c r="FU98" s="72" cm="1">
        <f t="array" ref="FU98">PRODUCT(1+FI96:FU96)-1</f>
        <v>3.3513344886066943E-2</v>
      </c>
      <c r="FV98" s="72" cm="1">
        <f t="array" ref="FV98">PRODUCT(1+FJ96:FV96)-1</f>
        <v>3.3426009571651649E-2</v>
      </c>
      <c r="FW98" s="72" cm="1">
        <f t="array" ref="FW98">PRODUCT(1+FK96:FW96)-1</f>
        <v>3.3338681637360201E-2</v>
      </c>
      <c r="FX98" s="72" cm="1">
        <f t="array" ref="FX98">PRODUCT(1+FL96:FX96)-1</f>
        <v>3.325136108257043E-2</v>
      </c>
      <c r="FY98" s="72" cm="1">
        <f t="array" ref="FY98">PRODUCT(1+FM96:FY96)-1</f>
        <v>3.3164047906657279E-2</v>
      </c>
      <c r="FZ98" s="72" cm="1">
        <f t="array" ref="FZ98">PRODUCT(1+FN96:FZ96)-1</f>
        <v>3.3076742108998136E-2</v>
      </c>
      <c r="GA98" s="72" cm="1">
        <f t="array" ref="GA98">PRODUCT(1+FO96:GA96)-1</f>
        <v>3.2989443688969278E-2</v>
      </c>
      <c r="GB98" s="72" cm="1">
        <f t="array" ref="GB98">PRODUCT(1+FP96:GB96)-1</f>
        <v>3.2902152645946758E-2</v>
      </c>
      <c r="GC98" s="72">
        <f>ANUAL!$AE$67</f>
        <v>3.2814868979308895E-2</v>
      </c>
      <c r="GD98"/>
      <c r="GE98" s="72" cm="1">
        <f t="array" ref="GE98">PRODUCT(1+FS96:GE96)-1</f>
        <v>3.281199267053081E-2</v>
      </c>
      <c r="GF98" s="72" cm="1">
        <f t="array" ref="GF98">PRODUCT(1+FT96:GF96)-1</f>
        <v>3.2809116369763691E-2</v>
      </c>
      <c r="GG98" s="72" cm="1">
        <f t="array" ref="GG98">PRODUCT(1+FU96:GG96)-1</f>
        <v>3.2806240077006832E-2</v>
      </c>
      <c r="GH98" s="72" cm="1">
        <f t="array" ref="GH98">PRODUCT(1+FV96:GH96)-1</f>
        <v>3.280336379226001E-2</v>
      </c>
      <c r="GI98" s="72" cm="1">
        <f t="array" ref="GI98">PRODUCT(1+FW96:GI96)-1</f>
        <v>3.2800487515523447E-2</v>
      </c>
      <c r="GJ98" s="72" cm="1">
        <f t="array" ref="GJ98">PRODUCT(1+FX96:GJ96)-1</f>
        <v>3.2797611246797587E-2</v>
      </c>
      <c r="GK98" s="72" cm="1">
        <f t="array" ref="GK98">PRODUCT(1+FY96:GK96)-1</f>
        <v>3.2794734986081542E-2</v>
      </c>
      <c r="GL98" s="72" cm="1">
        <f t="array" ref="GL98">PRODUCT(1+FZ96:GL96)-1</f>
        <v>3.2791858733375534E-2</v>
      </c>
      <c r="GM98" s="72" cm="1">
        <f t="array" ref="GM98">PRODUCT(1+GA96:GM96)-1</f>
        <v>3.2788982488680007E-2</v>
      </c>
      <c r="GN98" s="72" cm="1">
        <f t="array" ref="GN98">PRODUCT(1+GB96:GN96)-1</f>
        <v>3.278610625199474E-2</v>
      </c>
      <c r="GO98" s="72" cm="1">
        <f t="array" ref="GO98">PRODUCT(1+GC96:GO96)-1</f>
        <v>3.2783230023319287E-2</v>
      </c>
      <c r="GP98" s="72">
        <f>ANUAL!$AG$67</f>
        <v>3.2780353802652797E-2</v>
      </c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</row>
    <row r="99" spans="2:214" ht="5.5" customHeight="1">
      <c r="B99" s="46"/>
      <c r="C99" s="48"/>
    </row>
    <row r="100" spans="2:214" ht="12.5" customHeight="1">
      <c r="B100" s="46"/>
      <c r="C100" s="57" t="s">
        <v>45</v>
      </c>
      <c r="E100" s="39">
        <v>4.4999999999999998E-2</v>
      </c>
      <c r="F100" s="39">
        <v>4.2500000000000003E-2</v>
      </c>
      <c r="G100" s="39">
        <v>3.7499999999999999E-2</v>
      </c>
      <c r="H100" s="39">
        <v>3.7499999999999999E-2</v>
      </c>
      <c r="I100" s="39">
        <v>0.03</v>
      </c>
      <c r="J100" s="39">
        <v>2.2499999999999999E-2</v>
      </c>
      <c r="K100" s="39">
        <v>2.2499999999999999E-2</v>
      </c>
      <c r="L100" s="39">
        <v>0.02</v>
      </c>
      <c r="M100" s="39">
        <v>0.02</v>
      </c>
      <c r="N100" s="39">
        <v>0.02</v>
      </c>
      <c r="O100" s="39">
        <v>0.02</v>
      </c>
      <c r="P100" s="39">
        <v>0.02</v>
      </c>
      <c r="R100" s="39">
        <v>0.02</v>
      </c>
      <c r="S100" s="39">
        <v>0.02</v>
      </c>
      <c r="T100" s="39">
        <v>2.75E-2</v>
      </c>
      <c r="U100" s="39">
        <v>2.75E-2</v>
      </c>
      <c r="V100" s="39">
        <v>3.5000000000000003E-2</v>
      </c>
      <c r="W100" s="39">
        <v>4.2500000000000003E-2</v>
      </c>
      <c r="X100" s="39">
        <v>4.2500000000000003E-2</v>
      </c>
      <c r="Y100" s="39">
        <v>5.2499999999999998E-2</v>
      </c>
      <c r="Z100" s="39">
        <v>6.25E-2</v>
      </c>
      <c r="AA100" s="39">
        <v>7.7499999999999999E-2</v>
      </c>
      <c r="AB100" s="39">
        <v>7.7499999999999999E-2</v>
      </c>
      <c r="AC100" s="39">
        <v>9.2499999999999999E-2</v>
      </c>
      <c r="AE100" s="39">
        <v>9.2499999999999999E-2</v>
      </c>
      <c r="AF100" s="39">
        <v>0.1075</v>
      </c>
      <c r="AG100" s="39">
        <v>0.11749999999999999</v>
      </c>
      <c r="AH100" s="39">
        <v>0.11749999999999999</v>
      </c>
      <c r="AI100" s="39">
        <v>0.1275</v>
      </c>
      <c r="AJ100" s="39">
        <v>0.13250000000000001</v>
      </c>
      <c r="AK100" s="39">
        <v>0.13250000000000001</v>
      </c>
      <c r="AL100" s="39">
        <v>0.13750000000000001</v>
      </c>
      <c r="AM100" s="39">
        <v>0.13750000000000001</v>
      </c>
      <c r="AN100" s="39">
        <v>0.13750000000000001</v>
      </c>
      <c r="AO100" s="39">
        <v>0.13750000000000001</v>
      </c>
      <c r="AP100" s="39">
        <v>0.13750000000000001</v>
      </c>
      <c r="AR100" s="39">
        <v>0.13750000000000001</v>
      </c>
      <c r="AS100" s="39">
        <v>0.13750000000000001</v>
      </c>
      <c r="AT100" s="39">
        <v>0.13750000000000001</v>
      </c>
      <c r="AU100" s="39">
        <v>0.13750000000000001</v>
      </c>
      <c r="AV100" s="39">
        <v>0.13750000000000001</v>
      </c>
      <c r="AW100" s="39">
        <v>0.13750000000000001</v>
      </c>
      <c r="AX100" s="39">
        <v>0.13750000000000001</v>
      </c>
      <c r="AY100" s="39">
        <v>0.13250000000000001</v>
      </c>
      <c r="AZ100" s="39">
        <v>0.1275</v>
      </c>
      <c r="BA100" s="39">
        <v>0.1275</v>
      </c>
      <c r="BB100" s="39">
        <v>0.1225</v>
      </c>
      <c r="BC100" s="39">
        <v>0.11749999999999999</v>
      </c>
      <c r="BE100" s="39">
        <v>0.1125</v>
      </c>
      <c r="BF100" s="39">
        <v>0.1125</v>
      </c>
      <c r="BG100" s="39">
        <v>0.1075</v>
      </c>
      <c r="BH100" s="39">
        <v>0.1075</v>
      </c>
      <c r="BI100" s="39">
        <v>0.105</v>
      </c>
      <c r="BJ100" s="39">
        <v>0.105</v>
      </c>
      <c r="BK100" s="39">
        <v>0.105</v>
      </c>
      <c r="BL100" s="39">
        <v>0.105</v>
      </c>
      <c r="BM100" s="39">
        <v>0.1075</v>
      </c>
      <c r="BN100" s="39">
        <v>0.1075</v>
      </c>
      <c r="BO100" s="39">
        <v>0.1125</v>
      </c>
      <c r="BP100" s="39">
        <v>0.1225</v>
      </c>
      <c r="BR100" s="39">
        <v>0.13250000000000001</v>
      </c>
      <c r="BS100" s="39">
        <v>0.13250000000000001</v>
      </c>
      <c r="BT100" s="39">
        <v>0.14249999999999999</v>
      </c>
      <c r="BU100" s="39">
        <v>0.14249999999999999</v>
      </c>
      <c r="BV100" s="39">
        <v>0.14749999999999999</v>
      </c>
      <c r="BW100" s="39">
        <v>0.15</v>
      </c>
      <c r="BX100" s="39">
        <v>0.15</v>
      </c>
      <c r="BY100" s="39">
        <v>0.15</v>
      </c>
      <c r="BZ100" s="39">
        <v>0.15</v>
      </c>
      <c r="CA100" s="39">
        <v>0.15</v>
      </c>
      <c r="CB100" s="39">
        <v>0.15</v>
      </c>
      <c r="CC100" s="39">
        <v>0.15</v>
      </c>
      <c r="CE100" s="39">
        <v>0.15</v>
      </c>
      <c r="CF100" s="39">
        <v>0.15</v>
      </c>
      <c r="CG100" s="39">
        <v>0.14749999999999999</v>
      </c>
      <c r="CH100" s="39">
        <v>0.14499999999999999</v>
      </c>
      <c r="CI100" s="39">
        <v>0.14499999999999999</v>
      </c>
      <c r="CJ100" s="39">
        <v>0.14249999999999999</v>
      </c>
      <c r="CK100" s="39">
        <v>0.14249999999999999</v>
      </c>
      <c r="CL100" s="39">
        <v>0.14000000000000001</v>
      </c>
      <c r="CM100" s="39">
        <v>0.13750000000000001</v>
      </c>
      <c r="CN100" s="33">
        <v>0.13750000000000001</v>
      </c>
      <c r="CO100" s="33">
        <v>0.13750000000000001</v>
      </c>
      <c r="CP100" s="33">
        <v>0.13750000000000001</v>
      </c>
      <c r="CR100" s="34" t="s">
        <v>21</v>
      </c>
      <c r="CS100" s="34" t="s">
        <v>21</v>
      </c>
      <c r="CT100" s="34" t="s">
        <v>21</v>
      </c>
      <c r="CU100" s="34" t="s">
        <v>21</v>
      </c>
      <c r="CV100" s="34" t="s">
        <v>21</v>
      </c>
      <c r="CW100" s="34" t="s">
        <v>21</v>
      </c>
      <c r="CX100" s="34" t="s">
        <v>21</v>
      </c>
      <c r="CY100" s="34" t="s">
        <v>21</v>
      </c>
      <c r="CZ100" s="34" t="s">
        <v>21</v>
      </c>
      <c r="DA100" s="34" t="s">
        <v>21</v>
      </c>
      <c r="DB100" s="34" t="s">
        <v>21</v>
      </c>
      <c r="DC100" s="33">
        <v>0.13</v>
      </c>
      <c r="DE100" s="34" t="s">
        <v>21</v>
      </c>
      <c r="DF100" s="34" t="s">
        <v>21</v>
      </c>
      <c r="DG100" s="34" t="s">
        <v>21</v>
      </c>
      <c r="DH100" s="34" t="s">
        <v>21</v>
      </c>
      <c r="DI100" s="34" t="s">
        <v>21</v>
      </c>
      <c r="DJ100" s="34" t="s">
        <v>21</v>
      </c>
      <c r="DK100" s="34" t="s">
        <v>21</v>
      </c>
      <c r="DL100" s="34" t="s">
        <v>21</v>
      </c>
      <c r="DM100" s="34" t="s">
        <v>21</v>
      </c>
      <c r="DN100" s="34" t="s">
        <v>21</v>
      </c>
      <c r="DO100" s="34" t="s">
        <v>21</v>
      </c>
      <c r="DP100" s="33">
        <v>0.10249999999999999</v>
      </c>
      <c r="DR100" s="34" t="s">
        <v>21</v>
      </c>
      <c r="DS100" s="34" t="s">
        <v>21</v>
      </c>
      <c r="DT100" s="34" t="s">
        <v>21</v>
      </c>
      <c r="DU100" s="34" t="s">
        <v>21</v>
      </c>
      <c r="DV100" s="34" t="s">
        <v>21</v>
      </c>
      <c r="DW100" s="34" t="s">
        <v>21</v>
      </c>
      <c r="DX100" s="34" t="s">
        <v>21</v>
      </c>
      <c r="DY100" s="34" t="s">
        <v>21</v>
      </c>
      <c r="DZ100" s="34" t="s">
        <v>21</v>
      </c>
      <c r="EA100" s="34" t="s">
        <v>21</v>
      </c>
      <c r="EB100" s="34" t="s">
        <v>21</v>
      </c>
      <c r="EC100" s="34">
        <v>0.10249999999999999</v>
      </c>
      <c r="EE100" s="34" t="s">
        <v>21</v>
      </c>
      <c r="EF100" s="34" t="s">
        <v>21</v>
      </c>
      <c r="EG100" s="34" t="s">
        <v>21</v>
      </c>
      <c r="EH100" s="34" t="s">
        <v>21</v>
      </c>
      <c r="EI100" s="34" t="s">
        <v>21</v>
      </c>
      <c r="EJ100" s="34" t="s">
        <v>21</v>
      </c>
      <c r="EK100" s="34" t="s">
        <v>21</v>
      </c>
      <c r="EL100" s="34" t="s">
        <v>21</v>
      </c>
      <c r="EM100" s="34" t="s">
        <v>21</v>
      </c>
      <c r="EN100" s="34" t="s">
        <v>21</v>
      </c>
      <c r="EO100" s="34" t="s">
        <v>21</v>
      </c>
      <c r="EP100" s="34">
        <v>0.10249999999999999</v>
      </c>
      <c r="ER100" s="34" t="s">
        <v>21</v>
      </c>
      <c r="ES100" s="34" t="s">
        <v>21</v>
      </c>
      <c r="ET100" s="34" t="s">
        <v>21</v>
      </c>
      <c r="EU100" s="34" t="s">
        <v>21</v>
      </c>
      <c r="EV100" s="34" t="s">
        <v>21</v>
      </c>
      <c r="EW100" s="34" t="s">
        <v>21</v>
      </c>
      <c r="EX100" s="34" t="s">
        <v>21</v>
      </c>
      <c r="EY100" s="34" t="s">
        <v>21</v>
      </c>
      <c r="EZ100" s="34" t="s">
        <v>21</v>
      </c>
      <c r="FA100" s="34" t="s">
        <v>21</v>
      </c>
      <c r="FB100" s="34" t="s">
        <v>21</v>
      </c>
      <c r="FC100" s="34">
        <v>9.8541666666666666E-2</v>
      </c>
      <c r="FE100" s="34" t="s">
        <v>21</v>
      </c>
      <c r="FF100" s="34" t="s">
        <v>21</v>
      </c>
      <c r="FG100" s="34" t="s">
        <v>21</v>
      </c>
      <c r="FH100" s="34" t="s">
        <v>21</v>
      </c>
      <c r="FI100" s="34" t="s">
        <v>21</v>
      </c>
      <c r="FJ100" s="34" t="s">
        <v>21</v>
      </c>
      <c r="FK100" s="34" t="s">
        <v>21</v>
      </c>
      <c r="FL100" s="34" t="s">
        <v>21</v>
      </c>
      <c r="FM100" s="34" t="s">
        <v>21</v>
      </c>
      <c r="FN100" s="34" t="s">
        <v>21</v>
      </c>
      <c r="FO100" s="34" t="s">
        <v>21</v>
      </c>
      <c r="FP100" s="34">
        <v>8.2500000000000004E-2</v>
      </c>
      <c r="FR100" s="34" t="s">
        <v>21</v>
      </c>
      <c r="FS100" s="34" t="s">
        <v>21</v>
      </c>
      <c r="FT100" s="34" t="s">
        <v>21</v>
      </c>
      <c r="FU100" s="34" t="s">
        <v>21</v>
      </c>
      <c r="FV100" s="34" t="s">
        <v>21</v>
      </c>
      <c r="FW100" s="34" t="s">
        <v>21</v>
      </c>
      <c r="FX100" s="34" t="s">
        <v>21</v>
      </c>
      <c r="FY100" s="34" t="s">
        <v>21</v>
      </c>
      <c r="FZ100" s="34" t="s">
        <v>21</v>
      </c>
      <c r="GA100" s="34" t="s">
        <v>21</v>
      </c>
      <c r="GB100" s="34" t="s">
        <v>21</v>
      </c>
      <c r="GC100" s="34">
        <v>0.08</v>
      </c>
      <c r="GE100" s="34" t="s">
        <v>21</v>
      </c>
      <c r="GF100" s="34" t="s">
        <v>21</v>
      </c>
      <c r="GG100" s="34" t="s">
        <v>21</v>
      </c>
      <c r="GH100" s="34" t="s">
        <v>21</v>
      </c>
      <c r="GI100" s="34" t="s">
        <v>21</v>
      </c>
      <c r="GJ100" s="34" t="s">
        <v>21</v>
      </c>
      <c r="GK100" s="34" t="s">
        <v>21</v>
      </c>
      <c r="GL100" s="34" t="s">
        <v>21</v>
      </c>
      <c r="GM100" s="34" t="s">
        <v>21</v>
      </c>
      <c r="GN100" s="34" t="s">
        <v>21</v>
      </c>
      <c r="GO100" s="34" t="s">
        <v>21</v>
      </c>
      <c r="GP100" s="34">
        <v>0.08</v>
      </c>
    </row>
    <row r="101" spans="2:214" ht="5.5" customHeight="1">
      <c r="B101" s="46"/>
      <c r="C101" s="48"/>
    </row>
    <row r="102" spans="2:214" ht="12.5" customHeight="1">
      <c r="B102" s="46"/>
      <c r="C102" s="57" t="s">
        <v>43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4.8800000000000004E-4</v>
      </c>
      <c r="AE102" s="39">
        <v>1.132E-3</v>
      </c>
      <c r="AF102" s="39">
        <v>0</v>
      </c>
      <c r="AG102" s="39">
        <v>1.2979999999999999E-3</v>
      </c>
      <c r="AH102" s="39">
        <v>5.5500000000000005E-4</v>
      </c>
      <c r="AI102" s="39">
        <v>1.9089999999999999E-3</v>
      </c>
      <c r="AJ102" s="39">
        <v>1.4840000000000001E-3</v>
      </c>
      <c r="AK102" s="39">
        <v>1.6309999999999999E-3</v>
      </c>
      <c r="AL102" s="39">
        <v>2.4090000000000001E-3</v>
      </c>
      <c r="AM102" s="39">
        <v>1.805E-3</v>
      </c>
      <c r="AN102" s="39">
        <v>1.769E-3</v>
      </c>
      <c r="AO102" s="39">
        <v>1.5070000000000001E-3</v>
      </c>
      <c r="AP102" s="39">
        <v>2.0720000000000001E-3</v>
      </c>
      <c r="AR102" s="39">
        <v>2.3530000000000001E-3</v>
      </c>
      <c r="AS102" s="39">
        <v>8.3000000000000001E-4</v>
      </c>
      <c r="AT102" s="39">
        <v>2.392E-3</v>
      </c>
      <c r="AU102" s="39">
        <v>1.0939999999999999E-3</v>
      </c>
      <c r="AV102" s="39">
        <v>2.4229999999999998E-3</v>
      </c>
      <c r="AW102" s="39">
        <v>1.799E-3</v>
      </c>
      <c r="AX102" s="39">
        <v>2.202E-3</v>
      </c>
      <c r="AY102" s="39">
        <v>2.16E-3</v>
      </c>
      <c r="AZ102" s="39">
        <v>1.1299999999999999E-3</v>
      </c>
      <c r="BA102" s="39">
        <v>1.3810000000000001E-3</v>
      </c>
      <c r="BB102" s="39">
        <v>7.7499999999999997E-4</v>
      </c>
      <c r="BC102" s="39">
        <v>6.9000000000000008E-4</v>
      </c>
      <c r="BE102" s="39">
        <v>1.1640000000000001E-3</v>
      </c>
      <c r="BF102" s="39">
        <v>7.9000000000000009E-5</v>
      </c>
      <c r="BG102" s="39">
        <v>3.3099999999999997E-4</v>
      </c>
      <c r="BH102" s="39">
        <v>1.023E-3</v>
      </c>
      <c r="BI102" s="39">
        <v>8.699999999999999E-4</v>
      </c>
      <c r="BJ102" s="39">
        <v>8.8699999999999998E-4</v>
      </c>
      <c r="BK102" s="39">
        <v>7.3899999999999997E-4</v>
      </c>
      <c r="BL102" s="39">
        <v>7.0699999999999995E-4</v>
      </c>
      <c r="BM102" s="39">
        <v>7.1400000000000001E-4</v>
      </c>
      <c r="BN102" s="39">
        <v>9.77E-4</v>
      </c>
      <c r="BO102" s="39">
        <v>6.4899999999999995E-4</v>
      </c>
      <c r="BP102" s="39">
        <v>8.2199999999999992E-4</v>
      </c>
      <c r="BR102" s="39">
        <v>1.6900000000000001E-3</v>
      </c>
      <c r="BS102" s="39">
        <v>1.3239999999999999E-3</v>
      </c>
      <c r="BT102" s="39">
        <v>1.7280000000000002E-3</v>
      </c>
      <c r="BU102" s="39">
        <v>1.689E-3</v>
      </c>
      <c r="BV102" s="39">
        <v>1.712E-3</v>
      </c>
      <c r="BW102" s="39">
        <v>1.7180000000000001E-3</v>
      </c>
      <c r="BX102" s="39">
        <v>1.758E-3</v>
      </c>
      <c r="BY102" s="39">
        <v>1.722E-3</v>
      </c>
      <c r="BZ102" s="39">
        <v>1.7419999999999998E-3</v>
      </c>
      <c r="CA102" s="39">
        <v>1.758E-3</v>
      </c>
      <c r="CB102" s="39">
        <v>1.722E-3</v>
      </c>
      <c r="CC102" s="39">
        <v>1.7419999999999998E-3</v>
      </c>
      <c r="CE102" s="39">
        <v>1.7180000000000001E-3</v>
      </c>
      <c r="CF102" s="39">
        <v>1.207E-3</v>
      </c>
      <c r="CG102" s="39">
        <v>1.7530000000000002E-3</v>
      </c>
      <c r="CH102" s="39">
        <v>1.6789999999999999E-3</v>
      </c>
      <c r="CI102" s="39">
        <v>1.7439999999999999E-3</v>
      </c>
      <c r="CJ102" s="39">
        <v>1.709E-3</v>
      </c>
      <c r="CK102" s="39">
        <v>1.7290000000000001E-3</v>
      </c>
      <c r="CL102" s="39">
        <v>1.7290000000000001E-3</v>
      </c>
      <c r="CM102" s="39">
        <v>1.6900000000000001E-3</v>
      </c>
      <c r="CN102" s="33">
        <v>1.7049919672222913E-3</v>
      </c>
      <c r="CO102" s="33">
        <v>1.6886912445597257E-3</v>
      </c>
      <c r="CP102" s="33">
        <v>1.7182531892014907E-3</v>
      </c>
      <c r="CR102" s="34" t="s">
        <v>21</v>
      </c>
      <c r="CS102" s="34" t="s">
        <v>21</v>
      </c>
      <c r="CT102" s="34" t="s">
        <v>21</v>
      </c>
      <c r="CU102" s="34" t="s">
        <v>21</v>
      </c>
      <c r="CV102" s="34" t="s">
        <v>21</v>
      </c>
      <c r="CW102" s="34" t="s">
        <v>21</v>
      </c>
      <c r="CX102" s="34" t="s">
        <v>21</v>
      </c>
      <c r="CY102" s="34" t="s">
        <v>21</v>
      </c>
      <c r="CZ102" s="34" t="s">
        <v>21</v>
      </c>
      <c r="DA102" s="34" t="s">
        <v>21</v>
      </c>
      <c r="DB102" s="34" t="s">
        <v>21</v>
      </c>
      <c r="DC102" s="33">
        <f>ANUAL!S71</f>
        <v>1.8900097805241104E-2</v>
      </c>
      <c r="DE102" s="34" t="s">
        <v>21</v>
      </c>
      <c r="DF102" s="34" t="s">
        <v>21</v>
      </c>
      <c r="DG102" s="34" t="s">
        <v>21</v>
      </c>
      <c r="DH102" s="34" t="s">
        <v>21</v>
      </c>
      <c r="DI102" s="34" t="s">
        <v>21</v>
      </c>
      <c r="DJ102" s="34" t="s">
        <v>21</v>
      </c>
      <c r="DK102" s="34" t="s">
        <v>21</v>
      </c>
      <c r="DL102" s="34" t="s">
        <v>21</v>
      </c>
      <c r="DM102" s="34" t="s">
        <v>21</v>
      </c>
      <c r="DN102" s="34" t="s">
        <v>21</v>
      </c>
      <c r="DO102" s="34" t="s">
        <v>21</v>
      </c>
      <c r="DP102" s="33">
        <f>ANUAL!U71</f>
        <v>8.1561906847231573E-3</v>
      </c>
      <c r="DR102" s="34" t="s">
        <v>21</v>
      </c>
      <c r="DS102" s="34" t="s">
        <v>21</v>
      </c>
      <c r="DT102" s="34" t="s">
        <v>21</v>
      </c>
      <c r="DU102" s="34" t="s">
        <v>21</v>
      </c>
      <c r="DV102" s="34" t="s">
        <v>21</v>
      </c>
      <c r="DW102" s="34" t="s">
        <v>21</v>
      </c>
      <c r="DX102" s="34" t="s">
        <v>21</v>
      </c>
      <c r="DY102" s="34" t="s">
        <v>21</v>
      </c>
      <c r="DZ102" s="34" t="s">
        <v>21</v>
      </c>
      <c r="EA102" s="34" t="s">
        <v>21</v>
      </c>
      <c r="EB102" s="34" t="s">
        <v>21</v>
      </c>
      <c r="EC102" s="34">
        <f>ANUAL!W71</f>
        <v>8.174838753022726E-3</v>
      </c>
      <c r="EE102" s="34" t="s">
        <v>21</v>
      </c>
      <c r="EF102" s="34" t="s">
        <v>21</v>
      </c>
      <c r="EG102" s="34" t="s">
        <v>21</v>
      </c>
      <c r="EH102" s="34" t="s">
        <v>21</v>
      </c>
      <c r="EI102" s="34" t="s">
        <v>21</v>
      </c>
      <c r="EJ102" s="34" t="s">
        <v>21</v>
      </c>
      <c r="EK102" s="34" t="s">
        <v>21</v>
      </c>
      <c r="EL102" s="34" t="s">
        <v>21</v>
      </c>
      <c r="EM102" s="34" t="s">
        <v>21</v>
      </c>
      <c r="EN102" s="34" t="s">
        <v>21</v>
      </c>
      <c r="EO102" s="34" t="s">
        <v>21</v>
      </c>
      <c r="EP102" s="34">
        <f>ANUAL!Y71</f>
        <v>8.2196705423500313E-3</v>
      </c>
      <c r="ER102" s="34" t="s">
        <v>21</v>
      </c>
      <c r="ES102" s="34" t="s">
        <v>21</v>
      </c>
      <c r="ET102" s="34" t="s">
        <v>21</v>
      </c>
      <c r="EU102" s="34" t="s">
        <v>21</v>
      </c>
      <c r="EV102" s="34" t="s">
        <v>21</v>
      </c>
      <c r="EW102" s="34" t="s">
        <v>21</v>
      </c>
      <c r="EX102" s="34" t="s">
        <v>21</v>
      </c>
      <c r="EY102" s="34" t="s">
        <v>21</v>
      </c>
      <c r="EZ102" s="34" t="s">
        <v>21</v>
      </c>
      <c r="FA102" s="34" t="s">
        <v>21</v>
      </c>
      <c r="FB102" s="34" t="s">
        <v>21</v>
      </c>
      <c r="FC102" s="34">
        <f>ANUAL!AA71</f>
        <v>6.4004338940463869E-3</v>
      </c>
      <c r="FE102" s="34" t="s">
        <v>21</v>
      </c>
      <c r="FF102" s="34" t="s">
        <v>21</v>
      </c>
      <c r="FG102" s="34" t="s">
        <v>21</v>
      </c>
      <c r="FH102" s="34" t="s">
        <v>21</v>
      </c>
      <c r="FI102" s="34" t="s">
        <v>21</v>
      </c>
      <c r="FJ102" s="34" t="s">
        <v>21</v>
      </c>
      <c r="FK102" s="34" t="s">
        <v>21</v>
      </c>
      <c r="FL102" s="34" t="s">
        <v>21</v>
      </c>
      <c r="FM102" s="34" t="s">
        <v>21</v>
      </c>
      <c r="FN102" s="34" t="s">
        <v>21</v>
      </c>
      <c r="FO102" s="34" t="s">
        <v>21</v>
      </c>
      <c r="FP102" s="34">
        <f>ANUAL!$AC$71</f>
        <v>0</v>
      </c>
      <c r="FR102" s="34" t="s">
        <v>21</v>
      </c>
      <c r="FS102" s="34" t="s">
        <v>21</v>
      </c>
      <c r="FT102" s="34" t="s">
        <v>21</v>
      </c>
      <c r="FU102" s="34" t="s">
        <v>21</v>
      </c>
      <c r="FV102" s="34" t="s">
        <v>21</v>
      </c>
      <c r="FW102" s="34" t="s">
        <v>21</v>
      </c>
      <c r="FX102" s="34" t="s">
        <v>21</v>
      </c>
      <c r="FY102" s="34" t="s">
        <v>21</v>
      </c>
      <c r="FZ102" s="34" t="s">
        <v>21</v>
      </c>
      <c r="GA102" s="34" t="s">
        <v>21</v>
      </c>
      <c r="GB102" s="34" t="s">
        <v>21</v>
      </c>
      <c r="GC102" s="34">
        <f>ANUAL!$AE$71</f>
        <v>0</v>
      </c>
      <c r="GE102" s="34" t="s">
        <v>21</v>
      </c>
      <c r="GF102" s="34" t="s">
        <v>21</v>
      </c>
      <c r="GG102" s="34" t="s">
        <v>21</v>
      </c>
      <c r="GH102" s="34" t="s">
        <v>21</v>
      </c>
      <c r="GI102" s="34" t="s">
        <v>21</v>
      </c>
      <c r="GJ102" s="34" t="s">
        <v>21</v>
      </c>
      <c r="GK102" s="34" t="s">
        <v>21</v>
      </c>
      <c r="GL102" s="34" t="s">
        <v>21</v>
      </c>
      <c r="GM102" s="34" t="s">
        <v>21</v>
      </c>
      <c r="GN102" s="34" t="s">
        <v>21</v>
      </c>
      <c r="GO102" s="34" t="s">
        <v>21</v>
      </c>
      <c r="GP102" s="34">
        <f>ANUAL!$AG$71</f>
        <v>0</v>
      </c>
    </row>
  </sheetData>
  <phoneticPr fontId="12" type="noConversion"/>
  <printOptions horizontalCentered="1" verticalCentered="1"/>
  <pageMargins left="0" right="0" top="0" bottom="0" header="0.31496062992125984" footer="0.31496062992125984"/>
  <pageSetup paperSize="9" scale="45" orientation="landscape" r:id="rId1"/>
  <headerFooter alignWithMargins="0"/>
  <ignoredErrors>
    <ignoredError sqref="DS104:DS108 CF90:CO90 CR90:DB90 DE90:DO90 CE94:CO94 CR94:DB94 DE94:DO94 BR98:CB98 CE98:CO98 CR98:DB98 DE98:DO98 DE92:DP92 EE15:EN15 DE88:DP88 DE96:DP96 DE103:DP108 DR17:EB17 EE17:EO17 DR33:EB33 EE33:EP33 DR21:EB21 EE21:EP21 EE29:EP29 DR29:EB29 AR103:BC108 BC78 BE103:BP108 BP78 BP82 BR103:CC108 CC78 CC82 CE103:CP108 CP82 CR103:DC108 CR88:DC88 CR96:DC96 CR92:DC92 DR27:EB27 EE27:EP27 EE31:EP31 DR31:EB31 S17 AR91:BB98 AT78:BB78 AT86:BB86 BC82 AT82:BB82 AJ91:AO98 U82 R82:T82 F78:T81 F83:T90 F82:Q82 U86:U90 AT90:BB90 V82:AC82 AJ90:AO90 AR82:AS82 AR86:AS86 AR78:AS78 AR90:AS90 V79:AS81 V90:AI90 V78:AQ78 V87:AS89 V86:AQ86 V83:AS85 AD82:AQ82 AP90:AQ90 AR17:BC22 AR32:BC33 AR24:BC30" formulaRange="1"/>
    <ignoredError sqref="DP8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4">
    <tabColor theme="3"/>
    <pageSetUpPr fitToPage="1"/>
  </sheetPr>
  <dimension ref="A1:ED115"/>
  <sheetViews>
    <sheetView showGridLines="0" zoomScale="85" zoomScaleNormal="85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C1" sqref="C1"/>
    </sheetView>
  </sheetViews>
  <sheetFormatPr defaultColWidth="8.81640625" defaultRowHeight="12.5"/>
  <cols>
    <col min="1" max="1" width="1.1796875" style="3" customWidth="1"/>
    <col min="2" max="2" width="0.81640625" style="3" customWidth="1"/>
    <col min="3" max="3" width="35.81640625" style="3" customWidth="1"/>
    <col min="4" max="4" width="0.36328125" style="60" customWidth="1"/>
    <col min="5" max="5" width="9.26953125" style="3" customWidth="1"/>
    <col min="6" max="6" width="0.36328125" style="60" customWidth="1"/>
    <col min="7" max="7" width="9.26953125" style="3" customWidth="1"/>
    <col min="8" max="8" width="0.36328125" style="60" customWidth="1"/>
    <col min="9" max="9" width="9.26953125" style="3" customWidth="1"/>
    <col min="10" max="10" width="0.36328125" style="60" customWidth="1"/>
    <col min="11" max="11" width="9.26953125" style="3" customWidth="1"/>
    <col min="12" max="12" width="0.36328125" style="60" customWidth="1"/>
    <col min="13" max="13" width="9.26953125" style="3" customWidth="1"/>
    <col min="14" max="14" width="0.36328125" style="60" customWidth="1"/>
    <col min="15" max="15" width="9.26953125" style="3" customWidth="1"/>
    <col min="16" max="16" width="0.36328125" style="60" customWidth="1"/>
    <col min="17" max="17" width="9.26953125" style="3" customWidth="1"/>
    <col min="18" max="18" width="0.36328125" style="60" customWidth="1"/>
    <col min="19" max="19" width="9.26953125" style="3" customWidth="1"/>
    <col min="20" max="20" width="0.36328125" style="60" customWidth="1"/>
    <col min="21" max="21" width="9.26953125" style="3" customWidth="1"/>
    <col min="22" max="22" width="0.36328125" style="60" customWidth="1"/>
    <col min="23" max="23" width="10" style="3" customWidth="1"/>
    <col min="24" max="24" width="0.36328125" style="60" customWidth="1"/>
    <col min="25" max="25" width="10" style="3" customWidth="1"/>
    <col min="26" max="26" width="0.36328125" style="60" customWidth="1"/>
    <col min="27" max="27" width="10" style="3" customWidth="1"/>
    <col min="28" max="28" width="0.36328125" style="60" customWidth="1"/>
    <col min="29" max="29" width="10" style="3" customWidth="1"/>
    <col min="30" max="30" width="0.36328125" style="60" customWidth="1"/>
    <col min="31" max="31" width="10" style="3" customWidth="1"/>
    <col min="32" max="32" width="0.36328125" style="60" customWidth="1"/>
    <col min="33" max="33" width="10" style="3" customWidth="1"/>
    <col min="34" max="34" width="0.36328125" style="60" customWidth="1"/>
    <col min="35" max="16384" width="8.81640625" style="3"/>
  </cols>
  <sheetData>
    <row r="1" spans="1:134" ht="13">
      <c r="C1" s="1" t="s">
        <v>1</v>
      </c>
      <c r="D1" s="59"/>
      <c r="F1" s="59"/>
      <c r="H1" s="59"/>
      <c r="J1" s="59"/>
      <c r="K1" s="30"/>
      <c r="L1" s="59"/>
      <c r="M1" s="30"/>
      <c r="N1" s="59"/>
      <c r="O1" s="30"/>
      <c r="P1" s="59"/>
      <c r="Q1" s="30"/>
      <c r="R1" s="59"/>
      <c r="S1" s="30"/>
      <c r="T1" s="59"/>
      <c r="U1" s="30"/>
      <c r="V1" s="59"/>
      <c r="W1" s="30"/>
      <c r="X1" s="59"/>
      <c r="Y1" s="30"/>
      <c r="Z1" s="59"/>
      <c r="AA1" s="30"/>
      <c r="AB1" s="59"/>
      <c r="AC1" s="30"/>
      <c r="AD1" s="59"/>
      <c r="AE1" s="30"/>
      <c r="AF1" s="59"/>
      <c r="AG1" s="30"/>
      <c r="AH1" s="59"/>
    </row>
    <row r="2" spans="1:134">
      <c r="A2" s="30"/>
      <c r="B2" s="30"/>
      <c r="D2" s="8"/>
      <c r="E2" s="15"/>
      <c r="F2" s="8"/>
      <c r="H2" s="8"/>
      <c r="J2" s="8"/>
      <c r="L2" s="8"/>
      <c r="M2" s="30"/>
      <c r="N2" s="8"/>
      <c r="O2" s="30"/>
      <c r="P2" s="8"/>
      <c r="Q2" s="30"/>
      <c r="R2" s="8"/>
      <c r="S2" s="30"/>
      <c r="T2" s="8"/>
      <c r="U2" s="30"/>
      <c r="V2" s="8"/>
      <c r="W2" s="30"/>
      <c r="X2" s="8"/>
      <c r="Y2" s="30"/>
      <c r="Z2" s="8"/>
      <c r="AA2" s="30"/>
      <c r="AB2" s="8"/>
      <c r="AC2" s="30"/>
      <c r="AD2" s="8"/>
      <c r="AE2" s="30"/>
      <c r="AF2" s="8"/>
      <c r="AG2" s="30"/>
      <c r="AH2" s="8"/>
    </row>
    <row r="3" spans="1:134">
      <c r="A3" s="30"/>
      <c r="B3" s="30"/>
      <c r="D3" s="8"/>
      <c r="F3" s="8"/>
      <c r="H3" s="8"/>
      <c r="J3" s="8"/>
      <c r="L3" s="8"/>
      <c r="N3" s="8"/>
      <c r="P3" s="8"/>
      <c r="R3" s="8"/>
      <c r="T3" s="8"/>
      <c r="V3" s="8"/>
      <c r="X3" s="8"/>
      <c r="Z3" s="8"/>
      <c r="AB3" s="8"/>
      <c r="AD3" s="8"/>
      <c r="AF3" s="8"/>
      <c r="AH3" s="8"/>
    </row>
    <row r="4" spans="1:134" s="1" customFormat="1" ht="7" customHeight="1">
      <c r="C4" s="1" t="s">
        <v>2</v>
      </c>
      <c r="D4" s="6"/>
      <c r="E4" s="31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6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6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6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6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6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6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6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6"/>
      <c r="DR4" s="30"/>
      <c r="DS4" s="30"/>
      <c r="DT4" s="30"/>
      <c r="ED4" s="6"/>
    </row>
    <row r="5" spans="1:134" s="1" customFormat="1" ht="7" customHeight="1">
      <c r="C5" s="1" t="s">
        <v>2</v>
      </c>
      <c r="D5" s="6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6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6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6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6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6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6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6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6"/>
      <c r="DR5" s="30"/>
      <c r="DS5" s="30"/>
      <c r="DT5" s="30"/>
      <c r="ED5" s="6"/>
    </row>
    <row r="6" spans="1:134" s="1" customFormat="1" ht="13">
      <c r="A6" s="3"/>
      <c r="B6" s="33"/>
      <c r="C6" s="86" t="str">
        <f>MENSAL!C6</f>
        <v>Projeção Macroneconômica 01/10/2026</v>
      </c>
      <c r="D6" s="62"/>
      <c r="E6" s="1">
        <v>360</v>
      </c>
      <c r="F6" s="62"/>
      <c r="G6" s="1">
        <v>360</v>
      </c>
      <c r="H6" s="62"/>
      <c r="I6" s="1">
        <v>360</v>
      </c>
      <c r="J6" s="62"/>
      <c r="K6" s="1">
        <v>360</v>
      </c>
      <c r="L6" s="62"/>
      <c r="M6" s="1">
        <v>360</v>
      </c>
      <c r="N6" s="62"/>
      <c r="O6" s="1">
        <v>360</v>
      </c>
      <c r="P6" s="62"/>
      <c r="Q6" s="1">
        <v>360</v>
      </c>
      <c r="R6" s="62"/>
      <c r="S6" s="1">
        <v>360</v>
      </c>
      <c r="T6" s="62"/>
      <c r="U6" s="1">
        <v>360</v>
      </c>
      <c r="V6" s="62"/>
      <c r="W6" s="1">
        <v>360</v>
      </c>
      <c r="X6" s="62"/>
      <c r="Y6" s="1">
        <v>360</v>
      </c>
      <c r="Z6" s="62"/>
      <c r="AA6" s="1">
        <v>360</v>
      </c>
      <c r="AB6" s="62"/>
      <c r="AC6" s="1">
        <v>360</v>
      </c>
      <c r="AD6" s="62"/>
      <c r="AE6" s="1">
        <v>360</v>
      </c>
      <c r="AF6" s="62"/>
      <c r="AG6" s="1">
        <v>360</v>
      </c>
      <c r="AH6" s="62"/>
      <c r="AI6" s="1">
        <v>360</v>
      </c>
    </row>
    <row r="7" spans="1:134" s="1" customFormat="1" ht="13">
      <c r="A7" s="3"/>
      <c r="B7" s="18"/>
      <c r="C7" s="7" t="s">
        <v>16</v>
      </c>
      <c r="D7" s="60"/>
      <c r="E7" s="14"/>
      <c r="F7" s="60"/>
      <c r="G7" s="2">
        <v>252</v>
      </c>
      <c r="H7" s="60"/>
      <c r="I7" s="2">
        <v>252</v>
      </c>
      <c r="J7" s="60"/>
      <c r="K7" s="2">
        <v>252</v>
      </c>
      <c r="L7" s="60"/>
      <c r="M7" s="2">
        <v>252</v>
      </c>
      <c r="N7" s="60"/>
      <c r="O7" s="2">
        <v>252</v>
      </c>
      <c r="P7" s="60"/>
      <c r="Q7" s="2">
        <v>252</v>
      </c>
      <c r="R7" s="60"/>
      <c r="S7" s="2">
        <v>252</v>
      </c>
      <c r="T7" s="60"/>
      <c r="U7" s="2">
        <v>252</v>
      </c>
      <c r="V7" s="60"/>
      <c r="W7" s="2">
        <v>252</v>
      </c>
      <c r="X7" s="60"/>
      <c r="Y7" s="2">
        <v>252</v>
      </c>
      <c r="Z7" s="60"/>
      <c r="AA7" s="2">
        <v>252</v>
      </c>
      <c r="AB7" s="60"/>
      <c r="AC7" s="2">
        <v>252</v>
      </c>
      <c r="AD7" s="60"/>
      <c r="AE7" s="2">
        <v>252</v>
      </c>
      <c r="AF7" s="60"/>
      <c r="AG7" s="2">
        <v>252</v>
      </c>
      <c r="AH7" s="60"/>
    </row>
    <row r="8" spans="1:134" s="1" customFormat="1" ht="13">
      <c r="A8" s="3"/>
      <c r="B8" s="7"/>
      <c r="C8" s="7"/>
      <c r="D8" s="60"/>
      <c r="E8" s="14"/>
      <c r="F8" s="60"/>
      <c r="G8" s="2"/>
      <c r="H8" s="60"/>
      <c r="I8" s="2"/>
      <c r="J8" s="60"/>
      <c r="K8" s="2"/>
      <c r="L8" s="60"/>
      <c r="M8" s="2"/>
      <c r="N8" s="60"/>
      <c r="O8" s="2"/>
      <c r="P8" s="60"/>
      <c r="Q8" s="2"/>
      <c r="R8" s="60"/>
      <c r="S8" s="2"/>
      <c r="T8" s="60"/>
      <c r="U8" s="2"/>
      <c r="V8" s="60"/>
      <c r="W8" s="2"/>
      <c r="X8" s="60"/>
      <c r="Y8" s="2"/>
      <c r="Z8" s="60"/>
      <c r="AA8" s="2"/>
      <c r="AB8" s="60"/>
      <c r="AC8" s="2"/>
      <c r="AD8" s="60"/>
      <c r="AE8" s="2"/>
      <c r="AF8" s="60"/>
      <c r="AG8" s="2"/>
      <c r="AH8" s="60"/>
    </row>
    <row r="9" spans="1:134" s="9" customFormat="1" ht="14" hidden="1" customHeight="1">
      <c r="A9" s="3"/>
      <c r="B9" s="3"/>
      <c r="D9" s="63"/>
      <c r="E9" s="10">
        <v>2020</v>
      </c>
      <c r="F9" s="63"/>
      <c r="G9" s="10">
        <v>2021</v>
      </c>
      <c r="H9" s="63"/>
      <c r="I9" s="10">
        <v>2022</v>
      </c>
      <c r="J9" s="63"/>
      <c r="K9" s="10">
        <v>2023</v>
      </c>
      <c r="L9" s="63"/>
      <c r="M9" s="10" t="s">
        <v>32</v>
      </c>
      <c r="N9" s="63"/>
      <c r="O9" s="10" t="s">
        <v>33</v>
      </c>
      <c r="P9" s="63"/>
      <c r="Q9" s="10" t="s">
        <v>34</v>
      </c>
      <c r="R9" s="63"/>
      <c r="S9" s="10" t="s">
        <v>35</v>
      </c>
      <c r="T9" s="63"/>
      <c r="U9" s="10" t="s">
        <v>36</v>
      </c>
      <c r="V9" s="63"/>
      <c r="W9" s="10" t="s">
        <v>37</v>
      </c>
      <c r="X9" s="63"/>
      <c r="Y9" s="10" t="s">
        <v>38</v>
      </c>
      <c r="Z9" s="63"/>
      <c r="AA9" s="10" t="s">
        <v>38</v>
      </c>
      <c r="AB9" s="63"/>
      <c r="AC9" s="10" t="s">
        <v>38</v>
      </c>
      <c r="AD9" s="63"/>
      <c r="AE9" s="10" t="s">
        <v>38</v>
      </c>
      <c r="AF9" s="63"/>
      <c r="AG9" s="10" t="s">
        <v>38</v>
      </c>
      <c r="AH9" s="63"/>
    </row>
    <row r="10" spans="1:134" ht="14">
      <c r="B10" s="80"/>
      <c r="C10" s="81"/>
      <c r="E10" s="81">
        <v>43831</v>
      </c>
      <c r="G10" s="81">
        <v>44197</v>
      </c>
      <c r="I10" s="81">
        <v>44562</v>
      </c>
      <c r="K10" s="81">
        <v>44927</v>
      </c>
      <c r="M10" s="81">
        <v>45292</v>
      </c>
      <c r="O10" s="81">
        <v>45658</v>
      </c>
      <c r="Q10" s="82">
        <v>46023</v>
      </c>
      <c r="S10" s="82">
        <v>46388</v>
      </c>
      <c r="U10" s="82">
        <v>46753</v>
      </c>
      <c r="W10" s="82">
        <v>47119</v>
      </c>
      <c r="Y10" s="82">
        <v>47484</v>
      </c>
      <c r="AA10" s="82">
        <v>47849</v>
      </c>
      <c r="AC10" s="82">
        <v>48214</v>
      </c>
      <c r="AE10" s="82">
        <v>48580</v>
      </c>
      <c r="AG10" s="82">
        <v>48945</v>
      </c>
      <c r="AI10" s="82">
        <v>49310</v>
      </c>
    </row>
    <row r="11" spans="1:134" ht="5.5" customHeight="1">
      <c r="B11" s="46"/>
      <c r="C11" s="48"/>
      <c r="F11" s="3"/>
      <c r="H11" s="3"/>
      <c r="J11" s="3"/>
      <c r="L11" s="3"/>
      <c r="N11" s="3"/>
      <c r="P11" s="3"/>
      <c r="Q11" s="60"/>
      <c r="R11" s="3"/>
      <c r="T11" s="3"/>
      <c r="V11" s="3"/>
      <c r="X11" s="3"/>
      <c r="Z11" s="3"/>
      <c r="AB11" s="3"/>
      <c r="AD11" s="3"/>
      <c r="AF11" s="3"/>
      <c r="AH11" s="3"/>
      <c r="AQ11" s="60"/>
      <c r="BD11" s="60"/>
      <c r="BQ11" s="60"/>
      <c r="CD11" s="60"/>
      <c r="CQ11" s="60"/>
      <c r="DD11" s="60"/>
      <c r="DQ11" s="60"/>
      <c r="ED11" s="60"/>
    </row>
    <row r="12" spans="1:134" ht="13">
      <c r="B12" s="46"/>
      <c r="C12" s="51" t="s">
        <v>19</v>
      </c>
      <c r="E12" s="58"/>
      <c r="G12" s="58"/>
      <c r="I12" s="58"/>
      <c r="K12" s="58"/>
      <c r="M12" s="58"/>
      <c r="O12" s="58"/>
      <c r="Q12" s="58"/>
      <c r="S12" s="58"/>
      <c r="U12" s="58"/>
      <c r="W12" s="58"/>
      <c r="Y12" s="58"/>
      <c r="AA12" s="58"/>
      <c r="AC12" s="58"/>
      <c r="AE12" s="58"/>
      <c r="AG12" s="58"/>
      <c r="AI12" s="58"/>
    </row>
    <row r="13" spans="1:134" ht="5.5" customHeight="1">
      <c r="B13" s="46"/>
      <c r="C13" s="48"/>
      <c r="F13" s="3"/>
      <c r="H13" s="3"/>
      <c r="J13" s="3"/>
      <c r="L13" s="3"/>
      <c r="N13" s="3"/>
      <c r="P13" s="3"/>
      <c r="Q13" s="60"/>
      <c r="R13" s="3"/>
      <c r="T13" s="3"/>
      <c r="V13" s="3"/>
      <c r="X13" s="3"/>
      <c r="Z13" s="3"/>
      <c r="AB13" s="3"/>
      <c r="AD13" s="3"/>
      <c r="AF13" s="3"/>
      <c r="AH13" s="3"/>
      <c r="AQ13" s="60"/>
      <c r="BD13" s="60"/>
      <c r="BQ13" s="60"/>
      <c r="CD13" s="60"/>
      <c r="CQ13" s="60"/>
      <c r="DD13" s="60"/>
      <c r="DQ13" s="60"/>
      <c r="ED13" s="60"/>
    </row>
    <row r="14" spans="1:134">
      <c r="B14" s="46"/>
      <c r="C14" s="83" t="s">
        <v>3</v>
      </c>
      <c r="D14" s="63"/>
      <c r="E14" s="11">
        <v>4.5173415005098437E-2</v>
      </c>
      <c r="F14" s="63"/>
      <c r="G14" s="11">
        <v>0.10061054893257861</v>
      </c>
      <c r="H14" s="63"/>
      <c r="I14" s="11">
        <v>5.7848419596077602E-2</v>
      </c>
      <c r="J14" s="63"/>
      <c r="K14" s="11">
        <v>4.6211139305667642E-2</v>
      </c>
      <c r="L14" s="63"/>
      <c r="M14" s="11">
        <v>4.8312957918596314E-2</v>
      </c>
      <c r="N14" s="63"/>
      <c r="O14" s="11">
        <v>4.2643849045689138E-2</v>
      </c>
      <c r="P14" s="63"/>
      <c r="Q14" s="33">
        <v>5.2449658275849631E-2</v>
      </c>
      <c r="R14" s="63"/>
      <c r="S14" s="33">
        <v>4.5159479034565492E-2</v>
      </c>
      <c r="T14" s="63"/>
      <c r="U14" s="33">
        <v>4.0008388725193245E-2</v>
      </c>
      <c r="V14" s="63"/>
      <c r="W14" s="33">
        <v>3.7208376343316162E-2</v>
      </c>
      <c r="X14" s="63"/>
      <c r="Y14" s="33">
        <v>3.5802625643342335E-2</v>
      </c>
      <c r="Z14" s="63"/>
      <c r="AA14" s="33">
        <v>3.4712075010573787E-2</v>
      </c>
      <c r="AB14" s="63"/>
      <c r="AC14" s="33">
        <v>3.4676614356998245E-2</v>
      </c>
      <c r="AD14" s="63"/>
      <c r="AE14" s="33">
        <v>3.3609952291000125E-2</v>
      </c>
      <c r="AF14" s="63"/>
      <c r="AG14" s="33">
        <v>3.3609952291000125E-2</v>
      </c>
      <c r="AH14" s="63"/>
      <c r="AI14" s="33">
        <v>3.3609952291000125E-2</v>
      </c>
    </row>
    <row r="15" spans="1:134" ht="3" customHeight="1">
      <c r="B15" s="46"/>
      <c r="C15" s="48"/>
      <c r="F15" s="3"/>
      <c r="H15" s="3"/>
      <c r="J15" s="3"/>
      <c r="L15" s="3"/>
      <c r="N15" s="3"/>
      <c r="P15" s="3"/>
      <c r="Q15" s="60"/>
      <c r="R15" s="3"/>
      <c r="T15" s="3"/>
      <c r="V15" s="3"/>
      <c r="X15" s="3"/>
      <c r="Z15" s="3"/>
      <c r="AB15" s="3"/>
      <c r="AD15" s="3"/>
      <c r="AF15" s="3"/>
      <c r="AH15" s="3"/>
      <c r="AQ15" s="60"/>
      <c r="BD15" s="60"/>
      <c r="BQ15" s="60"/>
      <c r="CD15" s="60"/>
      <c r="CQ15" s="60"/>
      <c r="DD15" s="60"/>
      <c r="DQ15" s="60"/>
      <c r="ED15" s="60"/>
    </row>
    <row r="16" spans="1:134">
      <c r="B16" s="46"/>
      <c r="C16" s="83" t="s">
        <v>4</v>
      </c>
      <c r="E16" s="11">
        <v>0.23138351126052625</v>
      </c>
      <c r="G16" s="11">
        <v>0.17783212339450444</v>
      </c>
      <c r="I16" s="11">
        <v>5.4512855725947704E-2</v>
      </c>
      <c r="K16" s="11">
        <v>-3.181206643204277E-2</v>
      </c>
      <c r="M16" s="11">
        <v>6.5378374339009462E-2</v>
      </c>
      <c r="O16" s="11">
        <v>-1.049131485467953E-2</v>
      </c>
      <c r="Q16" s="33">
        <v>5.9599127469002443E-2</v>
      </c>
      <c r="S16" s="33">
        <v>4.3183357472914852E-2</v>
      </c>
      <c r="U16" s="33">
        <v>3.7607231275230649E-2</v>
      </c>
      <c r="W16" s="33">
        <v>3.766568359678743E-2</v>
      </c>
      <c r="Y16" s="33">
        <v>3.6672483610470437E-2</v>
      </c>
      <c r="AA16" s="33">
        <v>3.5736646253742774E-2</v>
      </c>
      <c r="AB16" s="63"/>
      <c r="AC16" s="33">
        <v>3.6302690634874894E-2</v>
      </c>
      <c r="AD16" s="63"/>
      <c r="AE16" s="33">
        <v>3.6302690634874894E-2</v>
      </c>
      <c r="AF16" s="63"/>
      <c r="AG16" s="33">
        <v>3.6302690634874894E-2</v>
      </c>
      <c r="AI16" s="33">
        <v>3.6302690634874894E-2</v>
      </c>
    </row>
    <row r="17" spans="1:134" ht="3" customHeight="1">
      <c r="B17" s="46"/>
      <c r="C17" s="48"/>
      <c r="F17" s="3"/>
      <c r="H17" s="3"/>
      <c r="J17" s="3"/>
      <c r="L17" s="3"/>
      <c r="N17" s="3"/>
      <c r="P17" s="3"/>
      <c r="Q17" s="60"/>
      <c r="R17" s="3"/>
      <c r="T17" s="3"/>
      <c r="V17" s="3"/>
      <c r="X17" s="3"/>
      <c r="Z17" s="3"/>
      <c r="AB17" s="3"/>
      <c r="AD17" s="3"/>
      <c r="AF17" s="3"/>
      <c r="AH17" s="3"/>
      <c r="AQ17" s="60"/>
      <c r="BD17" s="60"/>
      <c r="BQ17" s="60"/>
      <c r="CD17" s="60"/>
      <c r="CQ17" s="60"/>
      <c r="DD17" s="60"/>
      <c r="DQ17" s="60"/>
      <c r="ED17" s="60"/>
    </row>
    <row r="18" spans="1:134">
      <c r="A18" s="5"/>
      <c r="B18" s="69"/>
      <c r="C18" s="83" t="s">
        <v>5</v>
      </c>
      <c r="D18" s="71"/>
      <c r="E18" s="11">
        <v>9.2965626933353182E-2</v>
      </c>
      <c r="F18" s="71"/>
      <c r="G18" s="11">
        <v>0.16670024265735095</v>
      </c>
      <c r="H18" s="71"/>
      <c r="I18" s="11">
        <v>6.7311040565805058E-2</v>
      </c>
      <c r="J18" s="71"/>
      <c r="K18" s="11">
        <v>2.1441173768850491E-2</v>
      </c>
      <c r="L18" s="71"/>
      <c r="M18" s="11">
        <v>4.6367103916643372E-2</v>
      </c>
      <c r="N18" s="71"/>
      <c r="O18" s="11">
        <v>3.5216579236054313E-2</v>
      </c>
      <c r="P18" s="71"/>
      <c r="Q18" s="33">
        <v>5.3786754428132751E-2</v>
      </c>
      <c r="R18" s="71"/>
      <c r="S18" s="33">
        <v>4.3017668372525436E-2</v>
      </c>
      <c r="T18" s="71"/>
      <c r="U18" s="33">
        <v>3.928945153357688E-2</v>
      </c>
      <c r="V18" s="71"/>
      <c r="W18" s="33">
        <v>3.8073625947318418E-2</v>
      </c>
      <c r="X18" s="71"/>
      <c r="Y18" s="33">
        <v>3.9650987036726516E-2</v>
      </c>
      <c r="Z18" s="71"/>
      <c r="AA18" s="33">
        <v>3.9443207050125009E-2</v>
      </c>
      <c r="AB18" s="71"/>
      <c r="AC18" s="33">
        <v>4.0153796259520223E-2</v>
      </c>
      <c r="AD18" s="71"/>
      <c r="AE18" s="33">
        <v>3.882056831861689E-2</v>
      </c>
      <c r="AF18" s="71"/>
      <c r="AG18" s="33">
        <v>3.7545074566775159E-2</v>
      </c>
      <c r="AH18" s="71"/>
      <c r="AI18" s="33">
        <v>3.7545074566775159E-2</v>
      </c>
    </row>
    <row r="19" spans="1:134" ht="3" customHeight="1">
      <c r="B19" s="46"/>
      <c r="C19" s="48"/>
      <c r="F19" s="3"/>
      <c r="H19" s="3"/>
      <c r="J19" s="3"/>
      <c r="L19" s="3"/>
      <c r="N19" s="3"/>
      <c r="P19" s="3"/>
      <c r="Q19" s="60"/>
      <c r="R19" s="3"/>
      <c r="T19" s="3"/>
      <c r="V19" s="3"/>
      <c r="X19" s="3"/>
      <c r="Z19" s="3"/>
      <c r="AB19" s="3"/>
      <c r="AD19" s="3"/>
      <c r="AF19" s="3"/>
      <c r="AH19" s="3"/>
      <c r="AQ19" s="60"/>
      <c r="BD19" s="60"/>
      <c r="BQ19" s="60"/>
      <c r="CD19" s="60"/>
      <c r="CQ19" s="60"/>
      <c r="DD19" s="60"/>
      <c r="DQ19" s="60"/>
      <c r="ED19" s="60"/>
    </row>
    <row r="20" spans="1:134">
      <c r="B20" s="46"/>
      <c r="C20" s="83" t="s">
        <v>6</v>
      </c>
      <c r="E20" s="11">
        <v>5.4473252805245662E-2</v>
      </c>
      <c r="G20" s="11">
        <v>0.1016017767289253</v>
      </c>
      <c r="I20" s="11">
        <v>5.9323562773913638E-2</v>
      </c>
      <c r="K20" s="11">
        <v>3.7069875375087519E-2</v>
      </c>
      <c r="M20" s="11">
        <v>4.7679380925128356E-2</v>
      </c>
      <c r="O20" s="11">
        <v>3.8978664859954645E-2</v>
      </c>
      <c r="Q20" s="33">
        <v>5.5170961628891603E-2</v>
      </c>
      <c r="S20" s="33">
        <v>4.5536935786347356E-2</v>
      </c>
      <c r="U20" s="33">
        <v>4.073433096052767E-2</v>
      </c>
      <c r="W20" s="33">
        <v>3.7625140192503466E-2</v>
      </c>
      <c r="Y20" s="33">
        <v>3.6074031537494167E-2</v>
      </c>
      <c r="AA20" s="33">
        <v>3.4868880528267282E-2</v>
      </c>
      <c r="AB20" s="63"/>
      <c r="AC20" s="33">
        <v>3.4770605882173983E-2</v>
      </c>
      <c r="AD20" s="63"/>
      <c r="AE20" s="33">
        <v>3.3663329415266216E-2</v>
      </c>
      <c r="AF20" s="63"/>
      <c r="AG20" s="33">
        <v>3.3663329415266216E-2</v>
      </c>
      <c r="AI20" s="33">
        <v>3.3663329415266216E-2</v>
      </c>
    </row>
    <row r="21" spans="1:134" ht="3" customHeight="1">
      <c r="B21" s="46"/>
      <c r="C21" s="48"/>
      <c r="F21" s="3"/>
      <c r="H21" s="3"/>
      <c r="J21" s="3"/>
      <c r="L21" s="3"/>
      <c r="N21" s="3"/>
      <c r="P21" s="3"/>
      <c r="Q21" s="60"/>
      <c r="R21" s="3"/>
      <c r="T21" s="3"/>
      <c r="V21" s="3"/>
      <c r="X21" s="3"/>
      <c r="Z21" s="3"/>
      <c r="AB21" s="3"/>
      <c r="AD21" s="3"/>
      <c r="AF21" s="3"/>
      <c r="AH21" s="3"/>
      <c r="AQ21" s="60"/>
      <c r="BD21" s="60"/>
      <c r="BQ21" s="60"/>
      <c r="CD21" s="60"/>
      <c r="CQ21" s="60"/>
      <c r="DD21" s="60"/>
      <c r="DQ21" s="60"/>
      <c r="ED21" s="60"/>
    </row>
    <row r="22" spans="1:134">
      <c r="B22" s="46"/>
      <c r="C22" s="83" t="s">
        <v>9</v>
      </c>
      <c r="D22" s="63"/>
      <c r="E22" s="11">
        <v>1.3204191315779924E-2</v>
      </c>
      <c r="F22" s="63"/>
      <c r="G22" s="11">
        <v>7.1594573451125146E-2</v>
      </c>
      <c r="H22" s="63"/>
      <c r="I22" s="11">
        <v>6.4108316773857865E-2</v>
      </c>
      <c r="J22" s="63"/>
      <c r="K22" s="11">
        <v>3.3242081871971862E-2</v>
      </c>
      <c r="L22" s="63"/>
      <c r="M22" s="11">
        <v>2.5221787841588822E-2</v>
      </c>
      <c r="N22" s="63"/>
      <c r="O22" s="11">
        <v>3.0022620431683578E-2</v>
      </c>
      <c r="P22" s="63"/>
      <c r="Q22" s="33">
        <v>3.3139579068408406E-2</v>
      </c>
      <c r="R22" s="63"/>
      <c r="S22" s="33">
        <v>2.4479742055150525E-2</v>
      </c>
      <c r="T22" s="63"/>
      <c r="U22" s="33">
        <v>2.4479742055150525E-2</v>
      </c>
      <c r="V22" s="63"/>
      <c r="W22" s="33">
        <v>2.4479742055150099E-2</v>
      </c>
      <c r="X22" s="63"/>
      <c r="Y22" s="33">
        <v>2.447974205515081E-2</v>
      </c>
      <c r="Z22" s="63"/>
      <c r="AA22" s="33">
        <v>2.447974205515081E-2</v>
      </c>
      <c r="AB22" s="63"/>
      <c r="AC22" s="33">
        <v>2.4479742055150525E-2</v>
      </c>
      <c r="AD22" s="63"/>
      <c r="AE22" s="33">
        <v>2.4479742055150525E-2</v>
      </c>
      <c r="AF22" s="63"/>
      <c r="AG22" s="33">
        <v>2.4479742055150383E-2</v>
      </c>
      <c r="AH22" s="63"/>
      <c r="AI22" s="33">
        <v>2.447974205515081E-2</v>
      </c>
    </row>
    <row r="23" spans="1:134" ht="5.5" customHeight="1">
      <c r="B23" s="46"/>
      <c r="C23" s="48"/>
      <c r="F23" s="3"/>
      <c r="H23" s="3"/>
      <c r="J23" s="3"/>
      <c r="L23" s="3"/>
      <c r="N23" s="3"/>
      <c r="P23" s="3"/>
      <c r="Q23" s="60"/>
      <c r="R23" s="3"/>
      <c r="T23" s="3"/>
      <c r="V23" s="3"/>
      <c r="X23" s="3"/>
      <c r="Z23" s="3"/>
      <c r="AB23" s="3"/>
      <c r="AD23" s="3"/>
      <c r="AF23" s="3"/>
      <c r="AH23" s="3"/>
      <c r="AQ23" s="60"/>
      <c r="BD23" s="60"/>
      <c r="BQ23" s="60"/>
      <c r="CD23" s="60"/>
      <c r="CQ23" s="60"/>
      <c r="DD23" s="60"/>
      <c r="DQ23" s="60"/>
      <c r="ED23" s="60"/>
    </row>
    <row r="24" spans="1:134" ht="13">
      <c r="A24" s="5"/>
      <c r="B24" s="69"/>
      <c r="C24" s="51" t="s">
        <v>22</v>
      </c>
      <c r="D24" s="71"/>
      <c r="E24" s="58"/>
      <c r="F24" s="71"/>
      <c r="G24" s="58"/>
      <c r="H24" s="71"/>
      <c r="I24" s="58"/>
      <c r="J24" s="71"/>
      <c r="K24" s="58"/>
      <c r="L24" s="71"/>
      <c r="M24" s="58"/>
      <c r="N24" s="71"/>
      <c r="O24" s="58"/>
      <c r="P24" s="71"/>
      <c r="Q24" s="58"/>
      <c r="R24" s="71"/>
      <c r="S24" s="58"/>
      <c r="T24" s="71"/>
      <c r="U24" s="58"/>
      <c r="V24" s="71"/>
      <c r="W24" s="58"/>
      <c r="X24" s="71"/>
      <c r="Y24" s="58"/>
      <c r="Z24" s="71"/>
      <c r="AA24" s="58"/>
      <c r="AB24" s="71"/>
      <c r="AC24" s="58"/>
      <c r="AD24" s="71"/>
      <c r="AE24" s="58"/>
      <c r="AF24" s="71"/>
      <c r="AG24" s="58"/>
      <c r="AH24" s="71"/>
      <c r="AI24" s="58"/>
    </row>
    <row r="25" spans="1:134" ht="5.5" customHeight="1">
      <c r="B25" s="46"/>
      <c r="C25" s="48"/>
      <c r="F25" s="3"/>
      <c r="H25" s="3"/>
      <c r="J25" s="3"/>
      <c r="L25" s="3"/>
      <c r="N25" s="3"/>
      <c r="P25" s="3"/>
      <c r="Q25" s="60"/>
      <c r="R25" s="3"/>
      <c r="T25" s="3"/>
      <c r="V25" s="3"/>
      <c r="X25" s="3"/>
      <c r="Z25" s="3"/>
      <c r="AB25" s="3"/>
      <c r="AD25" s="3"/>
      <c r="AF25" s="3"/>
      <c r="AH25" s="3"/>
      <c r="AQ25" s="60"/>
      <c r="BD25" s="60"/>
      <c r="BQ25" s="60"/>
      <c r="CD25" s="60"/>
      <c r="CQ25" s="60"/>
      <c r="DD25" s="60"/>
      <c r="DQ25" s="60"/>
      <c r="ED25" s="60"/>
    </row>
    <row r="26" spans="1:134">
      <c r="B26" s="46"/>
      <c r="C26" s="50" t="s">
        <v>23</v>
      </c>
      <c r="E26" s="12">
        <v>4.0307000000000004</v>
      </c>
      <c r="G26" s="12">
        <f>E28</f>
        <v>5.1966999999999999</v>
      </c>
      <c r="I26" s="12">
        <f>G28</f>
        <v>5.5804999999999998</v>
      </c>
      <c r="K26" s="12">
        <f>I28</f>
        <v>5.2176999999999998</v>
      </c>
      <c r="M26" s="12">
        <f>K28</f>
        <v>4.8413000000000004</v>
      </c>
      <c r="O26" s="12">
        <f>M28</f>
        <v>6.1923000000000004</v>
      </c>
      <c r="Q26" s="12">
        <f>O28</f>
        <v>5.5023999999999997</v>
      </c>
      <c r="S26" s="12">
        <f>Q28</f>
        <v>5.3</v>
      </c>
      <c r="U26" s="12">
        <f>S28</f>
        <v>5.25</v>
      </c>
      <c r="W26" s="12">
        <f>U28</f>
        <v>5.29</v>
      </c>
      <c r="Y26" s="12">
        <f t="shared" ref="Y26" si="0">W28</f>
        <v>5.33</v>
      </c>
      <c r="AA26" s="12">
        <f t="shared" ref="AA26" si="1">Y28</f>
        <v>5.37</v>
      </c>
      <c r="AC26" s="12">
        <f t="shared" ref="AC26" si="2">AA28</f>
        <v>5.41</v>
      </c>
      <c r="AE26" s="12">
        <f t="shared" ref="AE26" si="3">AC28</f>
        <v>5.46</v>
      </c>
      <c r="AG26" s="12">
        <f t="shared" ref="AG26:AI26" si="4">AE28</f>
        <v>5.5</v>
      </c>
      <c r="AI26" s="12">
        <f t="shared" si="4"/>
        <v>5.54</v>
      </c>
    </row>
    <row r="27" spans="1:134" ht="3" customHeight="1">
      <c r="B27" s="46"/>
      <c r="C27" s="48"/>
      <c r="F27" s="3"/>
      <c r="H27" s="3"/>
      <c r="J27" s="3"/>
      <c r="L27" s="3"/>
      <c r="N27" s="3"/>
      <c r="P27" s="3"/>
      <c r="Q27" s="60"/>
      <c r="R27" s="3"/>
      <c r="T27" s="3"/>
      <c r="V27" s="3"/>
      <c r="X27" s="3"/>
      <c r="Z27" s="3"/>
      <c r="AB27" s="3"/>
      <c r="AD27" s="3"/>
      <c r="AF27" s="3"/>
      <c r="AH27" s="3"/>
      <c r="AQ27" s="60"/>
      <c r="BD27" s="60"/>
      <c r="BQ27" s="60"/>
      <c r="CD27" s="60"/>
      <c r="CQ27" s="60"/>
      <c r="DD27" s="60"/>
      <c r="DQ27" s="60"/>
      <c r="ED27" s="60"/>
    </row>
    <row r="28" spans="1:134">
      <c r="B28" s="46"/>
      <c r="C28" s="84" t="s">
        <v>7</v>
      </c>
      <c r="D28" s="63"/>
      <c r="E28" s="13">
        <v>5.1966999999999999</v>
      </c>
      <c r="F28" s="63"/>
      <c r="G28" s="13">
        <v>5.5804999999999998</v>
      </c>
      <c r="H28" s="63"/>
      <c r="I28" s="13">
        <v>5.2176999999999998</v>
      </c>
      <c r="J28" s="63"/>
      <c r="K28" s="13">
        <v>4.8413000000000004</v>
      </c>
      <c r="L28" s="63"/>
      <c r="M28" s="13">
        <v>6.1923000000000004</v>
      </c>
      <c r="N28" s="63"/>
      <c r="O28" s="13">
        <v>5.5023999999999997</v>
      </c>
      <c r="P28" s="63"/>
      <c r="Q28" s="35">
        <v>5.3</v>
      </c>
      <c r="R28" s="63"/>
      <c r="S28" s="35">
        <v>5.25</v>
      </c>
      <c r="T28" s="63"/>
      <c r="U28" s="35">
        <v>5.29</v>
      </c>
      <c r="V28" s="63"/>
      <c r="W28" s="35">
        <v>5.33</v>
      </c>
      <c r="X28" s="63"/>
      <c r="Y28" s="35">
        <v>5.37</v>
      </c>
      <c r="Z28" s="63"/>
      <c r="AA28" s="35">
        <v>5.41</v>
      </c>
      <c r="AB28" s="63"/>
      <c r="AC28" s="35">
        <v>5.46</v>
      </c>
      <c r="AD28" s="63"/>
      <c r="AE28" s="35">
        <v>5.5</v>
      </c>
      <c r="AF28" s="63"/>
      <c r="AG28" s="35">
        <v>5.54</v>
      </c>
      <c r="AH28" s="63"/>
      <c r="AI28" s="35">
        <v>5.58</v>
      </c>
    </row>
    <row r="29" spans="1:134" ht="3" customHeight="1">
      <c r="B29" s="46"/>
      <c r="C29" s="48"/>
      <c r="F29" s="3"/>
      <c r="H29" s="3"/>
      <c r="J29" s="3"/>
      <c r="L29" s="3"/>
      <c r="N29" s="3"/>
      <c r="P29" s="3"/>
      <c r="Q29" s="60"/>
      <c r="R29" s="3"/>
      <c r="T29" s="3"/>
      <c r="V29" s="3"/>
      <c r="X29" s="3"/>
      <c r="Z29" s="3"/>
      <c r="AB29" s="3"/>
      <c r="AD29" s="3"/>
      <c r="AF29" s="3"/>
      <c r="AH29" s="3"/>
      <c r="AQ29" s="60"/>
      <c r="BD29" s="60"/>
      <c r="BQ29" s="60"/>
      <c r="CD29" s="60"/>
      <c r="CQ29" s="60"/>
      <c r="DD29" s="60"/>
      <c r="DQ29" s="60"/>
      <c r="ED29" s="60"/>
    </row>
    <row r="30" spans="1:134">
      <c r="B30" s="46"/>
      <c r="C30" s="50" t="s">
        <v>24</v>
      </c>
      <c r="E30" s="14">
        <v>5.1577719999999996</v>
      </c>
      <c r="G30" s="14">
        <v>5.3955599999999997</v>
      </c>
      <c r="I30" s="14">
        <v>5.1654819999999999</v>
      </c>
      <c r="K30" s="14">
        <v>4.9975050000000003</v>
      </c>
      <c r="M30" s="14">
        <v>5.3920159999999999</v>
      </c>
      <c r="O30" s="14">
        <f>+AVERAGE(MENSAL!BR41:CC41)</f>
        <v>5.5875064166666668</v>
      </c>
      <c r="Q30" s="14">
        <f>+AVERAGE(MENSAL!CE41:CQ41)</f>
        <v>5.1855334999999991</v>
      </c>
      <c r="S30" s="14">
        <f>+AVERAGE(MENSAL!CR41:DC41)</f>
        <v>5.2687499999999998</v>
      </c>
      <c r="U30" s="14">
        <f>+AVERAGE(MENSAL!DE41:DP41)</f>
        <v>5.2699999999999987</v>
      </c>
      <c r="W30" s="14">
        <f>+AVERAGE(MENSAL!DR41:EC41)</f>
        <v>5.3099999999999978</v>
      </c>
      <c r="Y30" s="14">
        <f>+AVERAGE(MENSAL!EE41:EP41)</f>
        <v>5.3499999999999979</v>
      </c>
      <c r="AA30" s="14">
        <v>5.3949999999999996</v>
      </c>
      <c r="AC30" s="14">
        <v>5.4366666666666665</v>
      </c>
      <c r="AE30" s="14">
        <v>5.4783333333333344</v>
      </c>
      <c r="AG30" s="14">
        <v>5.5183333333333335</v>
      </c>
      <c r="AI30" s="14">
        <v>5.5183333333333335</v>
      </c>
    </row>
    <row r="31" spans="1:134" ht="5.5" customHeight="1">
      <c r="B31" s="46"/>
      <c r="C31" s="48"/>
      <c r="F31" s="3"/>
      <c r="H31" s="3"/>
      <c r="J31" s="3"/>
      <c r="L31" s="3"/>
      <c r="N31" s="3"/>
      <c r="P31" s="3"/>
      <c r="Q31" s="60"/>
      <c r="R31" s="3"/>
      <c r="T31" s="3"/>
      <c r="V31" s="3"/>
      <c r="X31" s="3"/>
      <c r="Z31" s="3"/>
      <c r="AB31" s="3"/>
      <c r="AD31" s="3"/>
      <c r="AF31" s="3"/>
      <c r="AH31" s="3"/>
      <c r="AQ31" s="60"/>
      <c r="BD31" s="60"/>
      <c r="BQ31" s="60"/>
      <c r="CD31" s="60"/>
      <c r="CQ31" s="60"/>
      <c r="DD31" s="60"/>
      <c r="DQ31" s="60"/>
      <c r="ED31" s="60"/>
    </row>
    <row r="32" spans="1:134" ht="13">
      <c r="B32" s="46"/>
      <c r="C32" s="51" t="s">
        <v>25</v>
      </c>
      <c r="E32" s="58"/>
      <c r="G32" s="58"/>
      <c r="I32" s="58"/>
      <c r="K32" s="58"/>
      <c r="M32" s="58"/>
      <c r="O32" s="58"/>
      <c r="Q32" s="58"/>
      <c r="S32" s="58"/>
      <c r="U32" s="58"/>
      <c r="W32" s="58"/>
      <c r="Y32" s="58"/>
      <c r="AA32" s="58"/>
      <c r="AC32" s="58"/>
      <c r="AE32" s="58"/>
      <c r="AG32" s="58"/>
      <c r="AI32" s="58"/>
    </row>
    <row r="33" spans="1:134" ht="5.5" customHeight="1">
      <c r="B33" s="46"/>
      <c r="C33" s="48"/>
      <c r="F33" s="3"/>
      <c r="H33" s="3"/>
      <c r="J33" s="3"/>
      <c r="L33" s="3"/>
      <c r="N33" s="3"/>
      <c r="P33" s="3"/>
      <c r="Q33" s="60"/>
      <c r="R33" s="3"/>
      <c r="T33" s="3"/>
      <c r="V33" s="3"/>
      <c r="X33" s="3"/>
      <c r="Z33" s="3"/>
      <c r="AB33" s="3"/>
      <c r="AD33" s="3"/>
      <c r="AF33" s="3"/>
      <c r="AH33" s="3"/>
      <c r="AQ33" s="60"/>
      <c r="BD33" s="60"/>
      <c r="BQ33" s="60"/>
      <c r="CD33" s="60"/>
      <c r="CQ33" s="60"/>
      <c r="DD33" s="60"/>
      <c r="DQ33" s="60"/>
      <c r="ED33" s="60"/>
    </row>
    <row r="34" spans="1:134" ht="12" customHeight="1">
      <c r="B34" s="46"/>
      <c r="C34" s="83" t="s">
        <v>46</v>
      </c>
      <c r="D34" s="63"/>
      <c r="E34" s="11">
        <f>(E38+1)^(E6/360)-1</f>
        <v>2.8124999999999956E-2</v>
      </c>
      <c r="F34" s="63"/>
      <c r="G34" s="11">
        <f t="shared" ref="G34:Y34" si="5">(G38+1)^(G6/360)-1</f>
        <v>4.8124999999999973E-2</v>
      </c>
      <c r="H34" s="63"/>
      <c r="I34" s="11">
        <f t="shared" si="5"/>
        <v>0.12624999999999997</v>
      </c>
      <c r="J34" s="63"/>
      <c r="K34" s="11">
        <f t="shared" si="5"/>
        <v>0.13250000000000006</v>
      </c>
      <c r="L34" s="63"/>
      <c r="M34" s="11">
        <f>(M38+1)^(M6/360)-1</f>
        <v>0.10916666666666663</v>
      </c>
      <c r="N34" s="63"/>
      <c r="O34" s="11">
        <f t="shared" si="5"/>
        <v>0.14562499999999989</v>
      </c>
      <c r="P34" s="63"/>
      <c r="Q34" s="44">
        <f t="shared" si="5"/>
        <v>0.14270833333333321</v>
      </c>
      <c r="R34" s="63"/>
      <c r="S34" s="44">
        <f t="shared" si="5"/>
        <v>0.13583333333333325</v>
      </c>
      <c r="T34" s="63"/>
      <c r="U34" s="44">
        <f t="shared" si="5"/>
        <v>0.11416666666666675</v>
      </c>
      <c r="V34" s="63"/>
      <c r="W34" s="44">
        <f t="shared" si="5"/>
        <v>0.10250000000000004</v>
      </c>
      <c r="X34" s="63"/>
      <c r="Y34" s="44">
        <f t="shared" si="5"/>
        <v>0.10250000000000004</v>
      </c>
      <c r="Z34" s="63"/>
      <c r="AA34" s="44">
        <f>(AA38+1)^(AA6/360)-1</f>
        <v>9.854166666666675E-2</v>
      </c>
      <c r="AB34" s="63"/>
      <c r="AC34" s="44">
        <f t="shared" ref="AC34" si="6">(AC38+1)^(AC6/360)-1</f>
        <v>8.2500000000000018E-2</v>
      </c>
      <c r="AD34" s="63"/>
      <c r="AE34" s="44">
        <f t="shared" ref="AE34" si="7">(AE38+1)^(AE6/360)-1</f>
        <v>8.0000000000000071E-2</v>
      </c>
      <c r="AF34" s="63"/>
      <c r="AG34" s="44">
        <f t="shared" ref="AG34:AI34" si="8">(AG38+1)^(AG6/360)-1</f>
        <v>8.0000000000000071E-2</v>
      </c>
      <c r="AH34" s="63"/>
      <c r="AI34" s="44">
        <f t="shared" si="8"/>
        <v>8.0000000000000071E-2</v>
      </c>
    </row>
    <row r="35" spans="1:134" ht="3" customHeight="1">
      <c r="B35" s="46"/>
      <c r="C35" s="48"/>
      <c r="F35" s="3"/>
      <c r="H35" s="3"/>
      <c r="J35" s="3"/>
      <c r="L35" s="3"/>
      <c r="N35" s="3"/>
      <c r="P35" s="3"/>
      <c r="Q35" s="60"/>
      <c r="R35" s="3"/>
      <c r="T35" s="3"/>
      <c r="V35" s="3"/>
      <c r="X35" s="3"/>
      <c r="Z35" s="3"/>
      <c r="AB35" s="3"/>
      <c r="AD35" s="3"/>
      <c r="AF35" s="3"/>
      <c r="AH35" s="3"/>
      <c r="AQ35" s="60"/>
      <c r="BD35" s="60"/>
      <c r="BQ35" s="60"/>
      <c r="CD35" s="60"/>
      <c r="CQ35" s="60"/>
      <c r="DD35" s="60"/>
      <c r="DQ35" s="60"/>
      <c r="ED35" s="60"/>
    </row>
    <row r="36" spans="1:134">
      <c r="B36" s="46"/>
      <c r="C36" s="85" t="s">
        <v>39</v>
      </c>
      <c r="E36" s="11">
        <v>2.8125000000000001E-2</v>
      </c>
      <c r="G36" s="11">
        <v>4.8125000000000001E-2</v>
      </c>
      <c r="I36" s="11">
        <v>0.12625</v>
      </c>
      <c r="K36" s="11">
        <v>0.13250000000000001</v>
      </c>
      <c r="M36" s="11">
        <v>0.10916666666666666</v>
      </c>
      <c r="O36" s="11">
        <v>0.145625</v>
      </c>
      <c r="Q36" s="36">
        <v>0.14270833333333333</v>
      </c>
      <c r="S36" s="36">
        <v>0.13583333333333333</v>
      </c>
      <c r="U36" s="36">
        <v>0.11416666666666667</v>
      </c>
      <c r="W36" s="36">
        <v>0.10249999999999999</v>
      </c>
      <c r="Y36" s="36">
        <v>0.10249999999999999</v>
      </c>
      <c r="AA36" s="36">
        <v>9.8541666666666666E-2</v>
      </c>
      <c r="AC36" s="36">
        <v>8.2500000000000004E-2</v>
      </c>
      <c r="AE36" s="36">
        <v>0.08</v>
      </c>
      <c r="AG36" s="36">
        <v>0.08</v>
      </c>
      <c r="AI36" s="36">
        <v>0.08</v>
      </c>
    </row>
    <row r="37" spans="1:134" ht="3" customHeight="1">
      <c r="B37" s="46"/>
      <c r="C37" s="48"/>
      <c r="F37" s="3"/>
      <c r="H37" s="3"/>
      <c r="J37" s="3"/>
      <c r="L37" s="3"/>
      <c r="N37" s="3"/>
      <c r="P37" s="3"/>
      <c r="Q37" s="60"/>
      <c r="R37" s="3"/>
      <c r="T37" s="3"/>
      <c r="V37" s="3"/>
      <c r="X37" s="3"/>
      <c r="Z37" s="3"/>
      <c r="AB37" s="3"/>
      <c r="AD37" s="3"/>
      <c r="AF37" s="3"/>
      <c r="AH37" s="3"/>
      <c r="AQ37" s="60"/>
      <c r="BD37" s="60"/>
      <c r="BQ37" s="60"/>
      <c r="CD37" s="60"/>
      <c r="CQ37" s="60"/>
      <c r="DD37" s="60"/>
      <c r="DQ37" s="60"/>
      <c r="ED37" s="60"/>
    </row>
    <row r="38" spans="1:134">
      <c r="A38" s="5"/>
      <c r="B38" s="69"/>
      <c r="C38" s="85" t="s">
        <v>40</v>
      </c>
      <c r="D38" s="71"/>
      <c r="E38" s="11">
        <v>2.8125000000000001E-2</v>
      </c>
      <c r="F38" s="71"/>
      <c r="G38" s="11">
        <v>4.8125000000000001E-2</v>
      </c>
      <c r="H38" s="71"/>
      <c r="I38" s="11">
        <v>0.12625</v>
      </c>
      <c r="J38" s="71"/>
      <c r="K38" s="11">
        <v>0.13250000000000001</v>
      </c>
      <c r="L38" s="71"/>
      <c r="M38" s="11">
        <v>0.10916666666666666</v>
      </c>
      <c r="N38" s="71"/>
      <c r="O38" s="11">
        <v>0.145625</v>
      </c>
      <c r="P38" s="71"/>
      <c r="Q38" s="36">
        <v>0.14270833333333333</v>
      </c>
      <c r="R38" s="71"/>
      <c r="S38" s="36">
        <v>0.13583333333333333</v>
      </c>
      <c r="T38" s="71"/>
      <c r="U38" s="36">
        <v>0.11416666666666667</v>
      </c>
      <c r="V38" s="71"/>
      <c r="W38" s="36">
        <v>0.10249999999999999</v>
      </c>
      <c r="X38" s="71"/>
      <c r="Y38" s="36">
        <v>0.10249999999999999</v>
      </c>
      <c r="Z38" s="71"/>
      <c r="AA38" s="36">
        <v>9.8541666666666666E-2</v>
      </c>
      <c r="AB38" s="71"/>
      <c r="AC38" s="36">
        <v>8.2500000000000004E-2</v>
      </c>
      <c r="AD38" s="71"/>
      <c r="AE38" s="36">
        <v>0.08</v>
      </c>
      <c r="AF38" s="71"/>
      <c r="AG38" s="36">
        <v>0.08</v>
      </c>
      <c r="AH38" s="71"/>
      <c r="AI38" s="36">
        <v>0.08</v>
      </c>
    </row>
    <row r="39" spans="1:134" ht="3" customHeight="1">
      <c r="B39" s="46"/>
      <c r="C39" s="48"/>
      <c r="F39" s="3"/>
      <c r="H39" s="3"/>
      <c r="J39" s="3"/>
      <c r="L39" s="3"/>
      <c r="N39" s="3"/>
      <c r="P39" s="3"/>
      <c r="Q39" s="60"/>
      <c r="R39" s="3"/>
      <c r="T39" s="3"/>
      <c r="V39" s="3"/>
      <c r="X39" s="3"/>
      <c r="Z39" s="3"/>
      <c r="AB39" s="3"/>
      <c r="AD39" s="3"/>
      <c r="AF39" s="3"/>
      <c r="AH39" s="3"/>
      <c r="AQ39" s="60"/>
      <c r="BD39" s="60"/>
      <c r="BQ39" s="60"/>
      <c r="CD39" s="60"/>
      <c r="CQ39" s="60"/>
      <c r="DD39" s="60"/>
      <c r="DQ39" s="60"/>
      <c r="ED39" s="60"/>
    </row>
    <row r="40" spans="1:134">
      <c r="B40" s="46"/>
      <c r="C40" s="83" t="s">
        <v>41</v>
      </c>
      <c r="E40" s="11">
        <f>E34</f>
        <v>2.8124999999999956E-2</v>
      </c>
      <c r="G40" s="11">
        <f t="shared" ref="G40:K40" si="9">G34</f>
        <v>4.8124999999999973E-2</v>
      </c>
      <c r="I40" s="11">
        <f t="shared" si="9"/>
        <v>0.12624999999999997</v>
      </c>
      <c r="K40" s="11">
        <f t="shared" si="9"/>
        <v>0.13250000000000006</v>
      </c>
      <c r="M40" s="11">
        <f>M34</f>
        <v>0.10916666666666663</v>
      </c>
      <c r="O40" s="11">
        <f t="shared" ref="O40:Y40" si="10">O34</f>
        <v>0.14562499999999989</v>
      </c>
      <c r="Q40" s="44">
        <f t="shared" si="10"/>
        <v>0.14270833333333321</v>
      </c>
      <c r="S40" s="44">
        <f t="shared" si="10"/>
        <v>0.13583333333333325</v>
      </c>
      <c r="U40" s="44">
        <f t="shared" si="10"/>
        <v>0.11416666666666675</v>
      </c>
      <c r="W40" s="44">
        <f t="shared" si="10"/>
        <v>0.10250000000000004</v>
      </c>
      <c r="Y40" s="44">
        <f t="shared" si="10"/>
        <v>0.10250000000000004</v>
      </c>
      <c r="AA40" s="44">
        <f t="shared" ref="AA40" si="11">AA34</f>
        <v>9.854166666666675E-2</v>
      </c>
      <c r="AC40" s="44">
        <f t="shared" ref="AC40" si="12">AC34</f>
        <v>8.2500000000000018E-2</v>
      </c>
      <c r="AE40" s="44">
        <f t="shared" ref="AE40" si="13">AE34</f>
        <v>8.0000000000000071E-2</v>
      </c>
      <c r="AG40" s="44">
        <f t="shared" ref="AG40:AI40" si="14">AG34</f>
        <v>8.0000000000000071E-2</v>
      </c>
      <c r="AI40" s="44">
        <f t="shared" si="14"/>
        <v>8.0000000000000071E-2</v>
      </c>
      <c r="AJ40" s="17"/>
      <c r="AK40" s="17"/>
      <c r="AL40" s="16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6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6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6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6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6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6"/>
    </row>
    <row r="41" spans="1:134" ht="3" customHeight="1">
      <c r="B41" s="46"/>
      <c r="C41" s="48"/>
      <c r="F41" s="3"/>
      <c r="H41" s="3"/>
      <c r="J41" s="3"/>
      <c r="L41" s="3"/>
      <c r="N41" s="3"/>
      <c r="P41" s="3"/>
      <c r="Q41" s="60"/>
      <c r="R41" s="3"/>
      <c r="T41" s="3"/>
      <c r="V41" s="3"/>
      <c r="X41" s="3"/>
      <c r="Z41" s="3"/>
      <c r="AB41" s="3"/>
      <c r="AD41" s="3"/>
      <c r="AF41" s="3"/>
      <c r="AH41" s="3"/>
      <c r="AQ41" s="60"/>
      <c r="BD41" s="60"/>
      <c r="BQ41" s="60"/>
      <c r="CD41" s="60"/>
      <c r="CQ41" s="60"/>
      <c r="DD41" s="60"/>
      <c r="DQ41" s="60"/>
      <c r="ED41" s="60"/>
    </row>
    <row r="42" spans="1:134" ht="13">
      <c r="B42" s="46"/>
      <c r="C42" s="83" t="s">
        <v>8</v>
      </c>
      <c r="D42" s="62"/>
      <c r="E42" s="11">
        <v>4.8724999999999991E-2</v>
      </c>
      <c r="F42" s="62"/>
      <c r="G42" s="11">
        <v>4.8000000000000001E-2</v>
      </c>
      <c r="H42" s="62"/>
      <c r="I42" s="11">
        <v>6.7775000000000002E-2</v>
      </c>
      <c r="J42" s="62"/>
      <c r="K42" s="11">
        <v>7.0499999999999993E-2</v>
      </c>
      <c r="L42" s="62"/>
      <c r="M42" s="11">
        <v>6.8850000000000008E-2</v>
      </c>
      <c r="N42" s="62"/>
      <c r="O42" s="11">
        <v>8.6624999999999994E-2</v>
      </c>
      <c r="P42" s="62"/>
      <c r="Q42" s="44">
        <v>9.1641182850931827E-2</v>
      </c>
      <c r="R42" s="62"/>
      <c r="S42" s="44">
        <v>9.0228647559080374E-2</v>
      </c>
      <c r="T42" s="62"/>
      <c r="U42" s="44">
        <v>8.2585701714684212E-2</v>
      </c>
      <c r="V42" s="62"/>
      <c r="W42" s="44">
        <v>7.8464064942574657E-2</v>
      </c>
      <c r="X42" s="62"/>
      <c r="Y42" s="44">
        <v>7.2599220892427679E-2</v>
      </c>
      <c r="Z42" s="62"/>
      <c r="AA42" s="44">
        <v>6.5910018558249031E-2</v>
      </c>
      <c r="AB42" s="62"/>
      <c r="AC42" s="44">
        <v>6.0775912078365232E-2</v>
      </c>
      <c r="AD42" s="62"/>
      <c r="AE42" s="44">
        <v>6.0022086465827726E-2</v>
      </c>
      <c r="AF42" s="62"/>
      <c r="AG42" s="44">
        <v>6.0012087280457711E-2</v>
      </c>
      <c r="AH42" s="62"/>
      <c r="AI42" s="44">
        <v>6.0111113785327568E-2</v>
      </c>
    </row>
    <row r="43" spans="1:134" ht="3" customHeight="1">
      <c r="B43" s="46"/>
      <c r="C43" s="48"/>
      <c r="F43" s="3"/>
      <c r="H43" s="3"/>
      <c r="J43" s="3"/>
      <c r="L43" s="3"/>
      <c r="N43" s="3"/>
      <c r="P43" s="3"/>
      <c r="Q43" s="60"/>
      <c r="R43" s="3"/>
      <c r="T43" s="3"/>
      <c r="V43" s="3"/>
      <c r="X43" s="3"/>
      <c r="Z43" s="3"/>
      <c r="AB43" s="3"/>
      <c r="AD43" s="3"/>
      <c r="AF43" s="3"/>
      <c r="AH43" s="3"/>
      <c r="AQ43" s="60"/>
      <c r="BD43" s="60"/>
      <c r="BQ43" s="60"/>
      <c r="CD43" s="60"/>
      <c r="CQ43" s="60"/>
      <c r="DD43" s="60"/>
      <c r="DQ43" s="60"/>
      <c r="ED43" s="60"/>
    </row>
    <row r="44" spans="1:134" ht="5.5" customHeight="1">
      <c r="B44" s="46"/>
      <c r="C44" s="48"/>
      <c r="F44" s="3"/>
      <c r="H44" s="3"/>
      <c r="J44" s="3"/>
      <c r="L44" s="3"/>
      <c r="N44" s="3"/>
      <c r="P44" s="3"/>
      <c r="Q44" s="60"/>
      <c r="R44" s="3"/>
      <c r="T44" s="3"/>
      <c r="V44" s="3"/>
      <c r="X44" s="3"/>
      <c r="Z44" s="3"/>
      <c r="AB44" s="3"/>
      <c r="AD44" s="3"/>
      <c r="AF44" s="3"/>
      <c r="AH44" s="3"/>
      <c r="AQ44" s="60"/>
      <c r="BD44" s="60"/>
      <c r="BQ44" s="60"/>
      <c r="CD44" s="60"/>
      <c r="CQ44" s="60"/>
      <c r="DD44" s="60"/>
      <c r="DQ44" s="60"/>
      <c r="ED44" s="60"/>
    </row>
    <row r="45" spans="1:134" ht="13">
      <c r="B45" s="46"/>
      <c r="C45" s="51" t="s">
        <v>26</v>
      </c>
      <c r="D45" s="65"/>
      <c r="E45" s="58"/>
      <c r="F45" s="65"/>
      <c r="G45" s="58"/>
      <c r="H45" s="65"/>
      <c r="I45" s="58"/>
      <c r="J45" s="65"/>
      <c r="K45" s="58"/>
      <c r="L45" s="65"/>
      <c r="M45" s="58"/>
      <c r="N45" s="65"/>
      <c r="O45" s="58"/>
      <c r="P45" s="65"/>
      <c r="Q45" s="58"/>
      <c r="R45" s="65"/>
      <c r="S45" s="58"/>
      <c r="T45" s="65"/>
      <c r="U45" s="58"/>
      <c r="V45" s="65"/>
      <c r="W45" s="58"/>
      <c r="X45" s="65"/>
      <c r="Y45" s="58"/>
      <c r="Z45" s="65"/>
      <c r="AA45" s="58"/>
      <c r="AB45" s="65"/>
      <c r="AC45" s="58"/>
      <c r="AD45" s="65"/>
      <c r="AE45" s="58"/>
      <c r="AF45" s="65"/>
      <c r="AG45" s="58"/>
      <c r="AH45" s="65"/>
      <c r="AI45" s="58"/>
    </row>
    <row r="46" spans="1:134" ht="5.5" customHeight="1">
      <c r="B46" s="46"/>
      <c r="C46" s="48"/>
      <c r="F46" s="3"/>
      <c r="H46" s="3"/>
      <c r="J46" s="3"/>
      <c r="L46" s="3"/>
      <c r="N46" s="3"/>
      <c r="P46" s="3"/>
      <c r="Q46" s="60"/>
      <c r="R46" s="3"/>
      <c r="T46" s="3"/>
      <c r="V46" s="3"/>
      <c r="X46" s="3"/>
      <c r="Z46" s="3"/>
      <c r="AB46" s="3"/>
      <c r="AD46" s="3"/>
      <c r="AF46" s="3"/>
      <c r="AH46" s="3"/>
      <c r="AQ46" s="60"/>
      <c r="BD46" s="60"/>
      <c r="BQ46" s="60"/>
      <c r="CD46" s="60"/>
      <c r="CQ46" s="60"/>
      <c r="DD46" s="60"/>
      <c r="DQ46" s="60"/>
      <c r="ED46" s="60"/>
    </row>
    <row r="47" spans="1:134">
      <c r="B47" s="46"/>
      <c r="C47" s="83" t="s">
        <v>27</v>
      </c>
      <c r="E47" s="11">
        <v>-3.2767587827227371E-2</v>
      </c>
      <c r="G47" s="11">
        <v>4.7626043673950423E-2</v>
      </c>
      <c r="I47" s="11">
        <v>3.0166943540925074E-2</v>
      </c>
      <c r="K47" s="11">
        <v>3.2416553281423288E-2</v>
      </c>
      <c r="M47" s="11">
        <v>3.4193151659720512E-2</v>
      </c>
      <c r="O47" s="11">
        <v>2.2857464889300447E-2</v>
      </c>
      <c r="Q47" s="44">
        <v>1.7864933009618368E-2</v>
      </c>
      <c r="S47" s="44">
        <v>1.1704835164465948E-2</v>
      </c>
      <c r="U47" s="44">
        <v>1.807449385239579E-2</v>
      </c>
      <c r="W47" s="44">
        <v>1.8927030421669714E-2</v>
      </c>
      <c r="Y47" s="44">
        <v>1.8814826611262703E-2</v>
      </c>
      <c r="AA47" s="44">
        <v>1.8571659941195549E-2</v>
      </c>
      <c r="AC47" s="44">
        <v>1.8400986003031364E-2</v>
      </c>
      <c r="AE47" s="44">
        <v>1.8139949864540199E-2</v>
      </c>
      <c r="AG47" s="44">
        <v>1.8033143079622532E-2</v>
      </c>
      <c r="AI47" s="44">
        <v>1.7904887866725686E-2</v>
      </c>
    </row>
    <row r="48" spans="1:134" ht="3" customHeight="1">
      <c r="B48" s="46"/>
      <c r="C48" s="48"/>
      <c r="F48" s="3"/>
      <c r="H48" s="3"/>
      <c r="J48" s="3"/>
      <c r="L48" s="3"/>
      <c r="N48" s="3"/>
      <c r="P48" s="3"/>
      <c r="Q48" s="60"/>
      <c r="R48" s="3"/>
      <c r="T48" s="3"/>
      <c r="V48" s="3"/>
      <c r="X48" s="3"/>
      <c r="Z48" s="3"/>
      <c r="AB48" s="3"/>
      <c r="AD48" s="3"/>
      <c r="AF48" s="3"/>
      <c r="AH48" s="3"/>
      <c r="AQ48" s="60"/>
      <c r="BD48" s="60"/>
      <c r="BQ48" s="60"/>
      <c r="CD48" s="60"/>
      <c r="CQ48" s="60"/>
      <c r="DD48" s="60"/>
      <c r="DQ48" s="60"/>
      <c r="ED48" s="60"/>
    </row>
    <row r="49" spans="1:134">
      <c r="B49" s="46"/>
      <c r="C49" s="83" t="s">
        <v>28</v>
      </c>
      <c r="D49" s="65"/>
      <c r="E49" s="11">
        <v>-2.0813783419958157E-2</v>
      </c>
      <c r="F49" s="65"/>
      <c r="G49" s="11">
        <v>6.152022480218889E-2</v>
      </c>
      <c r="H49" s="65"/>
      <c r="I49" s="11">
        <v>2.524215012283591E-2</v>
      </c>
      <c r="J49" s="65"/>
      <c r="K49" s="11">
        <v>2.9343609230527933E-2</v>
      </c>
      <c r="L49" s="65"/>
      <c r="M49" s="11">
        <v>2.7931871846460014E-2</v>
      </c>
      <c r="N49" s="65"/>
      <c r="O49" s="11">
        <v>2.1063376260688643E-2</v>
      </c>
      <c r="P49" s="65"/>
      <c r="Q49" s="44">
        <v>2.1752041150689364E-2</v>
      </c>
      <c r="R49" s="65"/>
      <c r="S49" s="44">
        <v>1.7703162239244109E-2</v>
      </c>
      <c r="T49" s="65"/>
      <c r="U49" s="44">
        <v>1.5659659083774358E-2</v>
      </c>
      <c r="V49" s="65"/>
      <c r="W49" s="44">
        <v>1.7225765119281106E-2</v>
      </c>
      <c r="X49" s="65"/>
      <c r="Y49" s="44">
        <v>1.7225765119280822E-2</v>
      </c>
      <c r="Z49" s="65"/>
      <c r="AA49" s="44">
        <v>1.7225765119280822E-2</v>
      </c>
      <c r="AB49" s="65"/>
      <c r="AC49" s="44">
        <v>2.784533296388858E-2</v>
      </c>
      <c r="AD49" s="65"/>
      <c r="AE49" s="44">
        <v>1.7225765119281106E-2</v>
      </c>
      <c r="AF49" s="65"/>
      <c r="AG49" s="44">
        <v>1.7225765119280822E-2</v>
      </c>
      <c r="AH49" s="65"/>
      <c r="AI49" s="44">
        <v>1.7225765119280822E-2</v>
      </c>
    </row>
    <row r="50" spans="1:134" ht="3" customHeight="1">
      <c r="B50" s="46"/>
      <c r="C50" s="48"/>
      <c r="F50" s="3"/>
      <c r="H50" s="3"/>
      <c r="J50" s="3"/>
      <c r="L50" s="3"/>
      <c r="N50" s="3"/>
      <c r="P50" s="3"/>
      <c r="Q50" s="60"/>
      <c r="R50" s="3"/>
      <c r="T50" s="3"/>
      <c r="V50" s="3"/>
      <c r="X50" s="3"/>
      <c r="Z50" s="3"/>
      <c r="AB50" s="3"/>
      <c r="AD50" s="3"/>
      <c r="AF50" s="3"/>
      <c r="AH50" s="3"/>
      <c r="AQ50" s="60"/>
      <c r="BD50" s="60"/>
      <c r="BQ50" s="60"/>
      <c r="CD50" s="60"/>
      <c r="CQ50" s="60"/>
      <c r="DD50" s="60"/>
      <c r="DQ50" s="60"/>
      <c r="ED50" s="60"/>
    </row>
    <row r="51" spans="1:134">
      <c r="B51" s="46"/>
      <c r="C51" s="83" t="s">
        <v>29</v>
      </c>
      <c r="E51" s="11">
        <v>-6.1208690924639909E-2</v>
      </c>
      <c r="G51" s="11">
        <v>6.3710144425422041E-2</v>
      </c>
      <c r="I51" s="11">
        <v>3.7463420038956773E-2</v>
      </c>
      <c r="K51" s="11">
        <v>5.1896325087528797E-3</v>
      </c>
      <c r="M51" s="11">
        <v>1.1175355498822483E-2</v>
      </c>
      <c r="O51" s="11">
        <v>1.3082068112110932E-2</v>
      </c>
      <c r="Q51" s="44">
        <v>1.0816238563169663E-2</v>
      </c>
      <c r="S51" s="44">
        <v>1.3201732032935211E-2</v>
      </c>
      <c r="U51" s="44">
        <v>1.1787364635434016E-2</v>
      </c>
      <c r="W51" s="44">
        <v>1.1787364635434016E-2</v>
      </c>
      <c r="Y51" s="44">
        <v>1.1787364635434016E-2</v>
      </c>
      <c r="AA51" s="44">
        <v>1.1787364635433874E-2</v>
      </c>
      <c r="AC51" s="44">
        <v>1.1787364635433874E-2</v>
      </c>
      <c r="AE51" s="44">
        <v>1.1787364635433874E-2</v>
      </c>
      <c r="AG51" s="44">
        <v>1.17873646354343E-2</v>
      </c>
      <c r="AI51" s="44">
        <v>1.1787364635433874E-2</v>
      </c>
    </row>
    <row r="52" spans="1:134" ht="3" customHeight="1">
      <c r="B52" s="46"/>
      <c r="C52" s="48"/>
      <c r="F52" s="3"/>
      <c r="H52" s="3"/>
      <c r="J52" s="3"/>
      <c r="L52" s="3"/>
      <c r="N52" s="3"/>
      <c r="P52" s="3"/>
      <c r="Q52" s="60"/>
      <c r="R52" s="3"/>
      <c r="T52" s="3"/>
      <c r="V52" s="3"/>
      <c r="X52" s="3"/>
      <c r="Z52" s="3"/>
      <c r="AB52" s="3"/>
      <c r="AD52" s="3"/>
      <c r="AF52" s="3"/>
      <c r="AH52" s="3"/>
      <c r="AQ52" s="60"/>
      <c r="BD52" s="60"/>
      <c r="BQ52" s="60"/>
      <c r="CD52" s="60"/>
      <c r="CQ52" s="60"/>
      <c r="DD52" s="60"/>
      <c r="DQ52" s="60"/>
      <c r="ED52" s="60"/>
    </row>
    <row r="53" spans="1:134">
      <c r="B53" s="46"/>
      <c r="C53" s="83" t="s">
        <v>52</v>
      </c>
      <c r="E53" s="11">
        <v>0.13745820800355579</v>
      </c>
      <c r="G53" s="11">
        <v>0.13237423874306853</v>
      </c>
      <c r="I53" s="11">
        <v>9.2687283843947255E-2</v>
      </c>
      <c r="K53" s="11">
        <v>7.9756966043739788E-2</v>
      </c>
      <c r="M53" s="11">
        <v>6.8295124807293175E-2</v>
      </c>
      <c r="O53" s="11">
        <v>5.8511091237236093E-2</v>
      </c>
      <c r="Q53" s="44">
        <v>5.431082826525422E-2</v>
      </c>
      <c r="S53" s="44">
        <v>5.6823358348307262E-2</v>
      </c>
      <c r="U53" s="44">
        <v>6.1491997930581209E-2</v>
      </c>
      <c r="W53" s="44">
        <v>6.4350806853348957E-2</v>
      </c>
      <c r="Y53" s="44">
        <v>6.2903916478751792E-2</v>
      </c>
      <c r="AA53" s="44">
        <v>6.2839632425562758E-2</v>
      </c>
      <c r="AC53" s="44">
        <v>6.3052819241586094E-2</v>
      </c>
      <c r="AE53" s="44">
        <v>6.3349128671283006E-2</v>
      </c>
      <c r="AG53" s="44">
        <v>6.3578501401048759E-2</v>
      </c>
      <c r="AI53" s="44">
        <v>6.3494292622293086E-2</v>
      </c>
    </row>
    <row r="54" spans="1:134" ht="5.5" customHeight="1">
      <c r="B54" s="46"/>
      <c r="C54" s="48"/>
      <c r="F54" s="3"/>
      <c r="H54" s="3"/>
      <c r="J54" s="3"/>
      <c r="L54" s="3"/>
      <c r="N54" s="3"/>
      <c r="P54" s="3"/>
      <c r="Q54" s="60"/>
      <c r="R54" s="3"/>
      <c r="T54" s="3"/>
      <c r="V54" s="3"/>
      <c r="X54" s="3"/>
      <c r="Z54" s="3"/>
      <c r="AB54" s="3"/>
      <c r="AD54" s="3"/>
      <c r="AF54" s="3"/>
      <c r="AH54" s="3"/>
      <c r="AQ54" s="60"/>
      <c r="BD54" s="60"/>
      <c r="BQ54" s="60"/>
      <c r="CD54" s="60"/>
      <c r="CQ54" s="60"/>
      <c r="DD54" s="60"/>
      <c r="DQ54" s="60"/>
      <c r="ED54" s="60"/>
    </row>
    <row r="55" spans="1:134" ht="13">
      <c r="B55" s="46"/>
      <c r="C55" s="51" t="s">
        <v>30</v>
      </c>
      <c r="E55" s="58"/>
      <c r="G55" s="58"/>
      <c r="I55" s="58"/>
      <c r="K55" s="58"/>
      <c r="M55" s="58"/>
      <c r="O55" s="58"/>
      <c r="Q55" s="58"/>
      <c r="S55" s="58"/>
      <c r="U55" s="58"/>
      <c r="W55" s="58"/>
      <c r="Y55" s="58"/>
      <c r="AA55" s="58"/>
      <c r="AC55" s="58"/>
      <c r="AE55" s="58"/>
      <c r="AG55" s="58"/>
      <c r="AI55" s="58"/>
    </row>
    <row r="56" spans="1:134" ht="5.5" customHeight="1">
      <c r="B56" s="46"/>
      <c r="C56" s="48"/>
      <c r="F56" s="3"/>
      <c r="H56" s="3"/>
      <c r="J56" s="3"/>
      <c r="L56" s="3"/>
      <c r="N56" s="3"/>
      <c r="P56" s="3"/>
      <c r="Q56" s="60"/>
      <c r="R56" s="3"/>
      <c r="T56" s="3"/>
      <c r="V56" s="3"/>
      <c r="X56" s="3"/>
      <c r="Z56" s="3"/>
      <c r="AB56" s="3"/>
      <c r="AD56" s="3"/>
      <c r="AF56" s="3"/>
      <c r="AH56" s="3"/>
      <c r="AQ56" s="60"/>
      <c r="BD56" s="60"/>
      <c r="BQ56" s="60"/>
      <c r="CD56" s="60"/>
      <c r="CQ56" s="60"/>
      <c r="DD56" s="60"/>
      <c r="DQ56" s="60"/>
      <c r="ED56" s="60"/>
    </row>
    <row r="57" spans="1:134">
      <c r="B57" s="46"/>
      <c r="C57" s="83" t="s">
        <v>42</v>
      </c>
      <c r="D57" s="65"/>
      <c r="E57" s="19">
        <v>42.415833333333346</v>
      </c>
      <c r="F57" s="65"/>
      <c r="G57" s="19">
        <v>70.453333333333333</v>
      </c>
      <c r="H57" s="65"/>
      <c r="I57" s="19">
        <v>99.869166666666672</v>
      </c>
      <c r="J57" s="65"/>
      <c r="K57" s="19">
        <v>82.575166666666675</v>
      </c>
      <c r="L57" s="65"/>
      <c r="M57" s="19">
        <v>80.717916666666653</v>
      </c>
      <c r="N57" s="65"/>
      <c r="O57" s="19">
        <v>69.053083333333333</v>
      </c>
      <c r="P57" s="65"/>
      <c r="Q57" s="38">
        <v>96.263776848555196</v>
      </c>
      <c r="R57" s="65"/>
      <c r="S57" s="38">
        <v>74.700870204128321</v>
      </c>
      <c r="T57" s="65"/>
      <c r="U57" s="38">
        <v>68.241703537461689</v>
      </c>
      <c r="V57" s="65"/>
      <c r="W57" s="38">
        <v>67.622574623745351</v>
      </c>
      <c r="X57" s="65"/>
      <c r="Y57" s="38">
        <v>69.256862505318708</v>
      </c>
      <c r="Z57" s="65"/>
      <c r="AA57" s="38">
        <v>70.930647505934317</v>
      </c>
      <c r="AB57" s="65"/>
      <c r="AC57" s="38">
        <v>72.644884183494895</v>
      </c>
      <c r="AD57" s="65"/>
      <c r="AE57" s="38">
        <v>74.40055016545378</v>
      </c>
      <c r="AF57" s="65"/>
      <c r="AG57" s="38">
        <v>76.198646706354978</v>
      </c>
      <c r="AH57" s="65"/>
      <c r="AI57" s="38">
        <v>78.040199258847707</v>
      </c>
    </row>
    <row r="58" spans="1:134" ht="3" customHeight="1">
      <c r="B58" s="46"/>
      <c r="C58" s="48"/>
      <c r="F58" s="3"/>
      <c r="H58" s="3"/>
      <c r="J58" s="3"/>
      <c r="L58" s="3"/>
      <c r="N58" s="3"/>
      <c r="P58" s="3"/>
      <c r="Q58" s="60"/>
      <c r="R58" s="3"/>
      <c r="T58" s="3"/>
      <c r="V58" s="3"/>
      <c r="X58" s="3"/>
      <c r="Z58" s="3"/>
      <c r="AB58" s="3"/>
      <c r="AD58" s="3"/>
      <c r="AF58" s="3"/>
      <c r="AH58" s="3"/>
      <c r="AQ58" s="60"/>
      <c r="BD58" s="60"/>
      <c r="BQ58" s="60"/>
      <c r="CD58" s="60"/>
      <c r="CQ58" s="60"/>
      <c r="DD58" s="60"/>
      <c r="DQ58" s="60"/>
      <c r="ED58" s="60"/>
    </row>
    <row r="59" spans="1:134">
      <c r="B59" s="46"/>
      <c r="C59" s="83" t="s">
        <v>10</v>
      </c>
      <c r="E59" s="11">
        <v>5.0208333333333348E-2</v>
      </c>
      <c r="G59" s="11">
        <v>4.211666666666667E-2</v>
      </c>
      <c r="I59" s="11">
        <v>5.4349999999999989E-2</v>
      </c>
      <c r="K59" s="11">
        <v>6.1808333333333333E-2</v>
      </c>
      <c r="M59" s="11">
        <v>5.610833333333333E-2</v>
      </c>
      <c r="O59" s="11">
        <v>6.5000000000000002E-2</v>
      </c>
      <c r="Q59" s="44">
        <v>7.5691666666666671E-2</v>
      </c>
      <c r="S59" s="44">
        <v>7.6666666666666675E-2</v>
      </c>
      <c r="U59" s="44">
        <v>6.958333333333333E-2</v>
      </c>
      <c r="W59" s="44">
        <v>6.3E-2</v>
      </c>
      <c r="Y59" s="44">
        <v>5.8249999999999996E-2</v>
      </c>
      <c r="AA59" s="44">
        <v>5.5333333333333339E-2</v>
      </c>
      <c r="AC59" s="44">
        <v>5.3416666666666647E-2</v>
      </c>
      <c r="AE59" s="44">
        <v>5.2416666666666681E-2</v>
      </c>
      <c r="AG59" s="44">
        <v>5.1416666666666673E-2</v>
      </c>
      <c r="AI59" s="44">
        <v>5.0416666666666672E-2</v>
      </c>
    </row>
    <row r="60" spans="1:134" ht="3" customHeight="1">
      <c r="B60" s="46"/>
      <c r="C60" s="48"/>
      <c r="F60" s="3"/>
      <c r="H60" s="3"/>
      <c r="J60" s="3"/>
      <c r="L60" s="3"/>
      <c r="N60" s="3"/>
      <c r="P60" s="3"/>
      <c r="Q60" s="60"/>
      <c r="R60" s="3"/>
      <c r="T60" s="3"/>
      <c r="V60" s="3"/>
      <c r="X60" s="3"/>
      <c r="Z60" s="3"/>
      <c r="AB60" s="3"/>
      <c r="AD60" s="3"/>
      <c r="AF60" s="3"/>
      <c r="AH60" s="3"/>
      <c r="AQ60" s="60"/>
      <c r="BD60" s="60"/>
      <c r="BQ60" s="60"/>
      <c r="CD60" s="60"/>
      <c r="CQ60" s="60"/>
      <c r="DD60" s="60"/>
      <c r="DQ60" s="60"/>
      <c r="ED60" s="60"/>
    </row>
    <row r="61" spans="1:134">
      <c r="B61" s="46"/>
      <c r="C61" s="83" t="s">
        <v>11</v>
      </c>
      <c r="D61" s="64"/>
      <c r="E61" s="11">
        <v>2.0258333333333333E-2</v>
      </c>
      <c r="F61" s="64"/>
      <c r="G61" s="11">
        <v>1.7100000000000001E-2</v>
      </c>
      <c r="H61" s="64"/>
      <c r="I61" s="11">
        <v>1.8966666666666666E-2</v>
      </c>
      <c r="J61" s="64"/>
      <c r="K61" s="11">
        <v>3.1349999999999996E-2</v>
      </c>
      <c r="L61" s="64"/>
      <c r="M61" s="11">
        <v>3.3024999999999999E-2</v>
      </c>
      <c r="N61" s="64"/>
      <c r="O61" s="11">
        <v>3.4974999999999999E-2</v>
      </c>
      <c r="P61" s="64"/>
      <c r="Q61" s="44">
        <v>3.8441666666666666E-2</v>
      </c>
      <c r="R61" s="64"/>
      <c r="S61" s="44">
        <v>2.9999999999999995E-2</v>
      </c>
      <c r="T61" s="64"/>
      <c r="U61" s="44">
        <v>2.6833333333333334E-2</v>
      </c>
      <c r="V61" s="64"/>
      <c r="W61" s="44">
        <v>2.5166666666666667E-2</v>
      </c>
      <c r="X61" s="64"/>
      <c r="Y61" s="44">
        <v>2.3916666666666662E-2</v>
      </c>
      <c r="Z61" s="64"/>
      <c r="AA61" s="44">
        <v>2.3916666666666662E-2</v>
      </c>
      <c r="AB61" s="64"/>
      <c r="AC61" s="44">
        <v>2.3999999999999994E-2</v>
      </c>
      <c r="AD61" s="64"/>
      <c r="AE61" s="44">
        <v>2.3999999999999994E-2</v>
      </c>
      <c r="AF61" s="64"/>
      <c r="AG61" s="44">
        <v>2.3999999999999994E-2</v>
      </c>
      <c r="AH61" s="64"/>
      <c r="AI61" s="44">
        <v>2.3999999999999994E-2</v>
      </c>
    </row>
    <row r="62" spans="1:134" ht="3" customHeight="1">
      <c r="B62" s="46"/>
      <c r="C62" s="48"/>
      <c r="F62" s="3"/>
      <c r="H62" s="3"/>
      <c r="J62" s="3"/>
      <c r="L62" s="3"/>
      <c r="N62" s="3"/>
      <c r="P62" s="3"/>
      <c r="Q62" s="60"/>
      <c r="R62" s="3"/>
      <c r="T62" s="3"/>
      <c r="V62" s="3"/>
      <c r="X62" s="3"/>
      <c r="Z62" s="3"/>
      <c r="AB62" s="3"/>
      <c r="AD62" s="3"/>
      <c r="AF62" s="3"/>
      <c r="AH62" s="3"/>
      <c r="AQ62" s="60"/>
      <c r="BD62" s="60"/>
      <c r="BQ62" s="60"/>
      <c r="CD62" s="60"/>
      <c r="CQ62" s="60"/>
      <c r="DD62" s="60"/>
      <c r="DQ62" s="60"/>
      <c r="ED62" s="60"/>
    </row>
    <row r="63" spans="1:134">
      <c r="A63" s="5"/>
      <c r="B63" s="69"/>
      <c r="C63" s="83" t="s">
        <v>12</v>
      </c>
      <c r="D63" s="77"/>
      <c r="E63" s="4">
        <v>0.23083231596507089</v>
      </c>
      <c r="F63" s="77"/>
      <c r="G63" s="4">
        <v>0.17737619307217684</v>
      </c>
      <c r="H63" s="77"/>
      <c r="I63" s="4">
        <v>5.0286222460676842E-2</v>
      </c>
      <c r="J63" s="77"/>
      <c r="K63" s="4">
        <v>-3.2963152485293676E-2</v>
      </c>
      <c r="L63" s="77"/>
      <c r="M63" s="4">
        <v>6.8623615575618538E-2</v>
      </c>
      <c r="N63" s="77"/>
      <c r="O63" s="4">
        <v>-1.1992057943795516E-2</v>
      </c>
      <c r="P63" s="77"/>
      <c r="Q63" s="36">
        <v>6.2468107915569109E-2</v>
      </c>
      <c r="R63" s="77"/>
      <c r="S63" s="36">
        <v>4.3012122455701414E-2</v>
      </c>
      <c r="T63" s="77"/>
      <c r="U63" s="36">
        <v>3.5137605255581406E-2</v>
      </c>
      <c r="V63" s="77"/>
      <c r="W63" s="36">
        <v>3.4465513443567346E-2</v>
      </c>
      <c r="X63" s="77"/>
      <c r="Y63" s="36">
        <v>3.8418756435667945E-2</v>
      </c>
      <c r="Z63" s="77"/>
      <c r="AA63" s="36">
        <v>3.8031109590298373E-2</v>
      </c>
      <c r="AB63" s="77"/>
      <c r="AC63" s="36">
        <v>3.7585572788686933E-2</v>
      </c>
      <c r="AD63" s="77"/>
      <c r="AE63" s="36">
        <v>3.7585572788686933E-2</v>
      </c>
      <c r="AF63" s="77"/>
      <c r="AG63" s="36">
        <v>3.7585572788686933E-2</v>
      </c>
      <c r="AH63" s="77"/>
      <c r="AI63" s="36">
        <v>3.7585572788686933E-2</v>
      </c>
    </row>
    <row r="64" spans="1:134" ht="3" customHeight="1">
      <c r="B64" s="46"/>
      <c r="C64" s="48"/>
      <c r="F64" s="3"/>
      <c r="H64" s="3"/>
      <c r="J64" s="3"/>
      <c r="L64" s="3"/>
      <c r="N64" s="3"/>
      <c r="P64" s="3"/>
      <c r="Q64" s="60"/>
      <c r="R64" s="3"/>
      <c r="T64" s="3"/>
      <c r="V64" s="3"/>
      <c r="X64" s="3"/>
      <c r="Z64" s="3"/>
      <c r="AB64" s="3"/>
      <c r="AD64" s="3"/>
      <c r="AF64" s="3"/>
      <c r="AH64" s="3"/>
      <c r="AQ64" s="60"/>
      <c r="BD64" s="60"/>
      <c r="BQ64" s="60"/>
      <c r="CD64" s="60"/>
      <c r="CQ64" s="60"/>
      <c r="DD64" s="60"/>
      <c r="DQ64" s="60"/>
      <c r="ED64" s="60"/>
    </row>
    <row r="65" spans="1:134">
      <c r="B65" s="46"/>
      <c r="C65" s="83" t="s">
        <v>13</v>
      </c>
      <c r="D65" s="63"/>
      <c r="E65" s="4">
        <v>8.8086463218247243E-2</v>
      </c>
      <c r="F65" s="63"/>
      <c r="G65" s="4">
        <v>0.13848033996318393</v>
      </c>
      <c r="H65" s="63"/>
      <c r="I65" s="4">
        <v>9.2807909211167328E-2</v>
      </c>
      <c r="J65" s="63"/>
      <c r="K65" s="4">
        <v>3.4922647096982333E-2</v>
      </c>
      <c r="L65" s="63"/>
      <c r="M65" s="4">
        <v>6.5352664690447856E-2</v>
      </c>
      <c r="N65" s="63"/>
      <c r="O65" s="4">
        <v>5.936903106774636E-2</v>
      </c>
      <c r="P65" s="63"/>
      <c r="Q65" s="36">
        <v>7.448983697658719E-2</v>
      </c>
      <c r="R65" s="63"/>
      <c r="S65" s="36">
        <v>6.0638308680397157E-2</v>
      </c>
      <c r="T65" s="63"/>
      <c r="U65" s="36">
        <v>5.6585597984436478E-2</v>
      </c>
      <c r="V65" s="63"/>
      <c r="W65" s="36">
        <v>5.4416378312871244E-2</v>
      </c>
      <c r="X65" s="63"/>
      <c r="Y65" s="36">
        <v>5.0244694238923415E-2</v>
      </c>
      <c r="Z65" s="63"/>
      <c r="AA65" s="36">
        <v>5.0039105430511766E-2</v>
      </c>
      <c r="AB65" s="63"/>
      <c r="AC65" s="36">
        <v>5.3851359668295941E-2</v>
      </c>
      <c r="AD65" s="63"/>
      <c r="AE65" s="36">
        <v>5.4529329666867452E-2</v>
      </c>
      <c r="AF65" s="63"/>
      <c r="AG65" s="36">
        <v>5.0304924266213503E-2</v>
      </c>
      <c r="AH65" s="63"/>
      <c r="AI65" s="36">
        <v>4.9919797965077208E-2</v>
      </c>
    </row>
    <row r="66" spans="1:134" ht="3" customHeight="1">
      <c r="B66" s="46"/>
      <c r="C66" s="48"/>
      <c r="F66" s="3"/>
      <c r="H66" s="3"/>
      <c r="J66" s="3"/>
      <c r="L66" s="3"/>
      <c r="N66" s="3"/>
      <c r="P66" s="3"/>
      <c r="Q66" s="60"/>
      <c r="R66" s="3"/>
      <c r="T66" s="3"/>
      <c r="V66" s="3"/>
      <c r="X66" s="3"/>
      <c r="Z66" s="3"/>
      <c r="AB66" s="3"/>
      <c r="AD66" s="3"/>
      <c r="AF66" s="3"/>
      <c r="AH66" s="3"/>
      <c r="AQ66" s="60"/>
      <c r="BD66" s="60"/>
      <c r="BQ66" s="60"/>
      <c r="CD66" s="60"/>
      <c r="CQ66" s="60"/>
      <c r="DD66" s="60"/>
      <c r="DQ66" s="60"/>
      <c r="ED66" s="60"/>
    </row>
    <row r="67" spans="1:134">
      <c r="B67" s="46"/>
      <c r="C67" s="83" t="s">
        <v>14</v>
      </c>
      <c r="D67" s="63"/>
      <c r="E67" s="4">
        <v>5.6277883303024794E-2</v>
      </c>
      <c r="F67" s="63"/>
      <c r="G67" s="4">
        <v>9.743480324174271E-2</v>
      </c>
      <c r="H67" s="63"/>
      <c r="I67" s="4">
        <v>7.323271663186319E-2</v>
      </c>
      <c r="J67" s="63"/>
      <c r="K67" s="4">
        <v>3.1510343720015467E-2</v>
      </c>
      <c r="L67" s="63"/>
      <c r="M67" s="4">
        <v>4.6751476714545673E-2</v>
      </c>
      <c r="N67" s="63"/>
      <c r="O67" s="4">
        <v>3.8344145506251835E-2</v>
      </c>
      <c r="P67" s="63"/>
      <c r="Q67" s="36">
        <v>4.2495010899247489E-2</v>
      </c>
      <c r="R67" s="63"/>
      <c r="S67" s="36">
        <v>4.4168187301389425E-2</v>
      </c>
      <c r="T67" s="63"/>
      <c r="U67" s="36">
        <v>3.8869563131409567E-2</v>
      </c>
      <c r="V67" s="63"/>
      <c r="W67" s="36">
        <v>3.6400921867044217E-2</v>
      </c>
      <c r="X67" s="63"/>
      <c r="Y67" s="36">
        <v>3.4967030882159522E-2</v>
      </c>
      <c r="Z67" s="63"/>
      <c r="AA67" s="36">
        <v>3.3897377464719512E-2</v>
      </c>
      <c r="AB67" s="63"/>
      <c r="AC67" s="36">
        <v>3.3862759957447537E-2</v>
      </c>
      <c r="AD67" s="63"/>
      <c r="AE67" s="36">
        <v>3.2814868979308895E-2</v>
      </c>
      <c r="AF67" s="63"/>
      <c r="AG67" s="36">
        <v>3.2780353802652797E-2</v>
      </c>
      <c r="AH67" s="63"/>
      <c r="AI67" s="36">
        <v>3.2835745355756389E-2</v>
      </c>
    </row>
    <row r="68" spans="1:134" ht="3" customHeight="1">
      <c r="B68" s="46"/>
      <c r="C68" s="48"/>
      <c r="F68" s="3"/>
      <c r="H68" s="3"/>
      <c r="J68" s="3"/>
      <c r="L68" s="3"/>
      <c r="N68" s="3"/>
      <c r="P68" s="3"/>
      <c r="Q68" s="60"/>
      <c r="R68" s="3"/>
      <c r="T68" s="3"/>
      <c r="V68" s="3"/>
      <c r="X68" s="3"/>
      <c r="Z68" s="3"/>
      <c r="AB68" s="3"/>
      <c r="AD68" s="3"/>
      <c r="AF68" s="3"/>
      <c r="AH68" s="3"/>
      <c r="AQ68" s="60"/>
      <c r="BD68" s="60"/>
      <c r="BQ68" s="60"/>
      <c r="CD68" s="60"/>
      <c r="CQ68" s="60"/>
      <c r="DD68" s="60"/>
      <c r="DQ68" s="60"/>
      <c r="ED68" s="60"/>
    </row>
    <row r="69" spans="1:134">
      <c r="B69" s="46"/>
      <c r="C69" s="83" t="s">
        <v>45</v>
      </c>
      <c r="D69" s="63"/>
      <c r="E69" s="4">
        <v>0.02</v>
      </c>
      <c r="F69" s="63"/>
      <c r="G69" s="4">
        <v>9.2499999999999999E-2</v>
      </c>
      <c r="H69" s="63"/>
      <c r="I69" s="4">
        <v>0.13750000000000001</v>
      </c>
      <c r="J69" s="63"/>
      <c r="K69" s="4">
        <v>0.11749999999999999</v>
      </c>
      <c r="L69" s="63"/>
      <c r="M69" s="4">
        <v>0.1225</v>
      </c>
      <c r="N69" s="63"/>
      <c r="O69" s="4">
        <v>0.15</v>
      </c>
      <c r="P69" s="63"/>
      <c r="Q69" s="36">
        <v>0.13750000000000001</v>
      </c>
      <c r="R69" s="63"/>
      <c r="S69" s="36">
        <v>0.13</v>
      </c>
      <c r="T69" s="63"/>
      <c r="U69" s="36">
        <v>0.10249999999999999</v>
      </c>
      <c r="V69" s="63"/>
      <c r="W69" s="36">
        <v>0.10249999999999999</v>
      </c>
      <c r="X69" s="63"/>
      <c r="Y69" s="36">
        <v>0.10249999999999999</v>
      </c>
      <c r="Z69" s="63"/>
      <c r="AA69" s="36">
        <v>0.09</v>
      </c>
      <c r="AB69" s="63"/>
      <c r="AC69" s="36">
        <v>0.08</v>
      </c>
      <c r="AD69" s="63"/>
      <c r="AE69" s="36">
        <v>0.08</v>
      </c>
      <c r="AF69" s="63"/>
      <c r="AG69" s="36">
        <v>0.08</v>
      </c>
      <c r="AH69" s="63"/>
      <c r="AI69" s="36">
        <v>0.08</v>
      </c>
    </row>
    <row r="70" spans="1:134" ht="3" customHeight="1">
      <c r="B70" s="46"/>
      <c r="C70" s="48"/>
      <c r="F70" s="3"/>
      <c r="H70" s="3"/>
      <c r="J70" s="3"/>
      <c r="L70" s="3"/>
      <c r="N70" s="3"/>
      <c r="P70" s="3"/>
      <c r="Q70" s="60"/>
      <c r="R70" s="3"/>
      <c r="T70" s="3"/>
      <c r="V70" s="3"/>
      <c r="X70" s="3"/>
      <c r="Z70" s="3"/>
      <c r="AB70" s="3"/>
      <c r="AD70" s="3"/>
      <c r="AF70" s="3"/>
      <c r="AH70" s="3"/>
      <c r="AQ70" s="60"/>
      <c r="BD70" s="60"/>
      <c r="BQ70" s="60"/>
      <c r="CD70" s="60"/>
      <c r="CQ70" s="60"/>
      <c r="DD70" s="60"/>
      <c r="DQ70" s="60"/>
      <c r="ED70" s="60"/>
    </row>
    <row r="71" spans="1:134">
      <c r="A71" s="15"/>
      <c r="B71" s="47"/>
      <c r="C71" s="83" t="s">
        <v>43</v>
      </c>
      <c r="D71" s="63"/>
      <c r="E71" s="4">
        <v>0</v>
      </c>
      <c r="F71" s="63"/>
      <c r="G71" s="4">
        <v>5.3597909789087341E-3</v>
      </c>
      <c r="H71" s="63"/>
      <c r="I71" s="4">
        <v>2.3992562961506536E-2</v>
      </c>
      <c r="J71" s="63"/>
      <c r="K71" s="4">
        <v>8.7288783549202258E-3</v>
      </c>
      <c r="L71" s="63"/>
      <c r="M71" s="4">
        <v>9.90871756098528E-3</v>
      </c>
      <c r="N71" s="63"/>
      <c r="O71" s="4">
        <v>2.0136517027647755E-2</v>
      </c>
      <c r="P71" s="63"/>
      <c r="Q71" s="36">
        <v>1.9859547654474029E-2</v>
      </c>
      <c r="R71" s="63"/>
      <c r="S71" s="36">
        <v>1.8900097805241104E-2</v>
      </c>
      <c r="T71" s="63"/>
      <c r="U71" s="36">
        <v>8.1561906847231573E-3</v>
      </c>
      <c r="V71" s="63"/>
      <c r="W71" s="36">
        <v>8.174838753022726E-3</v>
      </c>
      <c r="X71" s="63"/>
      <c r="Y71" s="36">
        <v>8.2196705423500313E-3</v>
      </c>
      <c r="Z71" s="63"/>
      <c r="AA71" s="36">
        <v>6.4004338940463869E-3</v>
      </c>
      <c r="AB71" s="63"/>
      <c r="AC71" s="36">
        <v>0</v>
      </c>
      <c r="AD71" s="63"/>
      <c r="AE71" s="36">
        <v>0</v>
      </c>
      <c r="AF71" s="63"/>
      <c r="AG71" s="36">
        <v>0</v>
      </c>
      <c r="AH71" s="63"/>
      <c r="AI71" s="36">
        <v>0</v>
      </c>
    </row>
    <row r="72" spans="1:134" ht="3" customHeight="1">
      <c r="B72" s="46"/>
      <c r="C72" s="48"/>
      <c r="F72" s="3"/>
      <c r="H72" s="3"/>
      <c r="J72" s="3"/>
      <c r="L72" s="3"/>
      <c r="N72" s="3"/>
      <c r="P72" s="3"/>
      <c r="Q72" s="60"/>
      <c r="R72" s="3"/>
      <c r="T72" s="3"/>
      <c r="V72" s="3"/>
      <c r="X72" s="3"/>
      <c r="Z72" s="3"/>
      <c r="AB72" s="3"/>
      <c r="AD72" s="3"/>
      <c r="AF72" s="3"/>
      <c r="AH72" s="3"/>
      <c r="AQ72" s="60"/>
      <c r="BD72" s="60"/>
      <c r="BQ72" s="60"/>
      <c r="CD72" s="60"/>
      <c r="CQ72" s="60"/>
      <c r="DD72" s="60"/>
      <c r="DQ72" s="60"/>
      <c r="ED72" s="60"/>
    </row>
    <row r="73" spans="1:134">
      <c r="A73" s="15"/>
      <c r="B73" s="47"/>
      <c r="C73" s="83" t="s">
        <v>51</v>
      </c>
      <c r="D73" s="63"/>
      <c r="E73" s="4">
        <v>8.8739999999999999E-4</v>
      </c>
      <c r="F73" s="63"/>
      <c r="G73" s="4">
        <v>4.9560000000000001E-4</v>
      </c>
      <c r="H73" s="63"/>
      <c r="I73" s="4">
        <v>2.89325E-2</v>
      </c>
      <c r="J73" s="63"/>
      <c r="K73" s="4">
        <v>5.3472499999999999E-2</v>
      </c>
      <c r="L73" s="63"/>
      <c r="M73" s="4">
        <v>5.0278099999999999E-2</v>
      </c>
      <c r="N73" s="63"/>
      <c r="O73" s="4">
        <v>4.1999599999999998E-2</v>
      </c>
      <c r="P73" s="63"/>
      <c r="Q73" s="36">
        <v>3.8100000000000002E-2</v>
      </c>
      <c r="R73" s="63"/>
      <c r="S73" s="36">
        <v>4.1299999999999996E-2</v>
      </c>
      <c r="T73" s="63"/>
      <c r="U73" s="36">
        <v>3.3700000000000001E-2</v>
      </c>
      <c r="V73" s="63"/>
      <c r="W73" s="36">
        <v>3.3599999999999998E-2</v>
      </c>
      <c r="X73" s="63"/>
      <c r="Y73" s="36">
        <v>3.3599999999999998E-2</v>
      </c>
      <c r="Z73" s="63"/>
      <c r="AA73" s="36">
        <v>3.3599999999999998E-2</v>
      </c>
      <c r="AB73" s="63"/>
      <c r="AC73" s="36">
        <v>3.3599999999999998E-2</v>
      </c>
      <c r="AD73" s="63"/>
      <c r="AE73" s="36">
        <v>3.3599999999999998E-2</v>
      </c>
      <c r="AF73" s="63"/>
      <c r="AG73" s="36">
        <v>3.3599999999999998E-2</v>
      </c>
      <c r="AH73" s="63"/>
      <c r="AI73" s="36">
        <v>3.3599999999999998E-2</v>
      </c>
    </row>
    <row r="74" spans="1:134" ht="5.5" customHeight="1"/>
    <row r="75" spans="1:134">
      <c r="A75" s="15"/>
      <c r="B75" s="15"/>
      <c r="D75" s="63"/>
      <c r="F75" s="63"/>
      <c r="H75" s="63"/>
      <c r="J75" s="63"/>
      <c r="L75" s="63"/>
      <c r="N75" s="63"/>
      <c r="P75" s="63"/>
      <c r="R75" s="63"/>
      <c r="T75" s="63"/>
      <c r="V75" s="63"/>
      <c r="X75" s="63"/>
      <c r="Z75" s="63"/>
      <c r="AB75" s="63"/>
      <c r="AD75" s="63"/>
      <c r="AF75" s="63"/>
      <c r="AH75" s="63"/>
    </row>
    <row r="77" spans="1:134" ht="13">
      <c r="D77" s="62"/>
      <c r="F77" s="62"/>
      <c r="H77" s="62"/>
      <c r="J77" s="62"/>
      <c r="L77" s="62"/>
      <c r="N77" s="62"/>
      <c r="P77" s="62"/>
      <c r="R77" s="62"/>
      <c r="T77" s="62"/>
      <c r="V77" s="62"/>
      <c r="X77" s="62"/>
      <c r="Z77" s="62"/>
      <c r="AB77" s="62"/>
      <c r="AD77" s="62"/>
      <c r="AF77" s="62"/>
      <c r="AH77" s="62"/>
    </row>
    <row r="79" spans="1:134">
      <c r="D79" s="63"/>
      <c r="F79" s="63"/>
      <c r="H79" s="63"/>
      <c r="J79" s="63"/>
      <c r="L79" s="63"/>
      <c r="N79" s="63"/>
      <c r="P79" s="63"/>
      <c r="R79" s="63"/>
      <c r="T79" s="63"/>
      <c r="V79" s="63"/>
      <c r="X79" s="63"/>
      <c r="Z79" s="63"/>
      <c r="AB79" s="63"/>
      <c r="AD79" s="63"/>
      <c r="AF79" s="63"/>
      <c r="AH79" s="63"/>
    </row>
    <row r="81" spans="1:34">
      <c r="A81" s="5"/>
      <c r="B81" s="5"/>
      <c r="D81" s="71"/>
      <c r="F81" s="71"/>
      <c r="H81" s="71"/>
      <c r="J81" s="71"/>
      <c r="L81" s="71"/>
      <c r="N81" s="71"/>
      <c r="P81" s="71"/>
      <c r="R81" s="71"/>
      <c r="T81" s="71"/>
      <c r="V81" s="71"/>
      <c r="X81" s="71"/>
      <c r="Z81" s="71"/>
      <c r="AB81" s="71"/>
      <c r="AD81" s="71"/>
      <c r="AF81" s="71"/>
      <c r="AH81" s="71"/>
    </row>
    <row r="83" spans="1:34">
      <c r="D83" s="63"/>
      <c r="F83" s="63"/>
      <c r="H83" s="63"/>
      <c r="J83" s="63"/>
      <c r="L83" s="63"/>
      <c r="N83" s="63"/>
      <c r="P83" s="63"/>
      <c r="R83" s="63"/>
      <c r="T83" s="63"/>
      <c r="V83" s="63"/>
      <c r="X83" s="63"/>
      <c r="Z83" s="63"/>
      <c r="AB83" s="63"/>
      <c r="AD83" s="63"/>
      <c r="AF83" s="63"/>
      <c r="AH83" s="63"/>
    </row>
    <row r="85" spans="1:34">
      <c r="A85" s="5"/>
      <c r="B85" s="5"/>
      <c r="D85" s="71"/>
      <c r="F85" s="71"/>
      <c r="H85" s="71"/>
      <c r="J85" s="71"/>
      <c r="L85" s="71"/>
      <c r="N85" s="71"/>
      <c r="P85" s="71"/>
      <c r="R85" s="71"/>
      <c r="T85" s="71"/>
      <c r="V85" s="71"/>
      <c r="X85" s="71"/>
      <c r="Z85" s="71"/>
      <c r="AB85" s="71"/>
      <c r="AD85" s="71"/>
      <c r="AF85" s="71"/>
      <c r="AH85" s="71"/>
    </row>
    <row r="89" spans="1:34">
      <c r="A89" s="5"/>
      <c r="B89" s="5"/>
      <c r="D89" s="77"/>
      <c r="F89" s="77"/>
      <c r="H89" s="77"/>
      <c r="J89" s="77"/>
      <c r="L89" s="77"/>
      <c r="N89" s="77"/>
      <c r="P89" s="77"/>
      <c r="R89" s="77"/>
      <c r="T89" s="77"/>
      <c r="V89" s="77"/>
      <c r="X89" s="77"/>
      <c r="Z89" s="77"/>
      <c r="AB89" s="77"/>
      <c r="AD89" s="77"/>
      <c r="AF89" s="77"/>
      <c r="AH89" s="77"/>
    </row>
    <row r="91" spans="1:34" ht="13">
      <c r="D91" s="62"/>
      <c r="F91" s="62"/>
      <c r="H91" s="62"/>
      <c r="J91" s="62"/>
      <c r="L91" s="62"/>
      <c r="N91" s="62"/>
      <c r="P91" s="62"/>
      <c r="R91" s="62"/>
      <c r="T91" s="62"/>
      <c r="V91" s="62"/>
      <c r="X91" s="62"/>
      <c r="Z91" s="62"/>
      <c r="AB91" s="62"/>
      <c r="AD91" s="62"/>
      <c r="AF91" s="62"/>
      <c r="AH91" s="62"/>
    </row>
    <row r="93" spans="1:34">
      <c r="D93" s="63"/>
      <c r="F93" s="63"/>
      <c r="H93" s="63"/>
      <c r="J93" s="63"/>
      <c r="L93" s="63"/>
      <c r="N93" s="63"/>
      <c r="P93" s="63"/>
      <c r="R93" s="63"/>
      <c r="T93" s="63"/>
      <c r="V93" s="63"/>
      <c r="X93" s="63"/>
      <c r="Z93" s="63"/>
      <c r="AB93" s="63"/>
      <c r="AD93" s="63"/>
      <c r="AF93" s="63"/>
      <c r="AH93" s="63"/>
    </row>
    <row r="95" spans="1:34">
      <c r="A95" s="5"/>
      <c r="B95" s="5"/>
      <c r="D95" s="71"/>
      <c r="F95" s="71"/>
      <c r="H95" s="71"/>
      <c r="J95" s="71"/>
      <c r="L95" s="71"/>
      <c r="N95" s="71"/>
      <c r="P95" s="71"/>
      <c r="R95" s="71"/>
      <c r="T95" s="71"/>
      <c r="V95" s="71"/>
      <c r="X95" s="71"/>
      <c r="Z95" s="71"/>
      <c r="AB95" s="71"/>
      <c r="AD95" s="71"/>
      <c r="AF95" s="71"/>
      <c r="AH95" s="71"/>
    </row>
    <row r="97" spans="1:34">
      <c r="D97" s="63"/>
      <c r="F97" s="63"/>
      <c r="H97" s="63"/>
      <c r="J97" s="63"/>
      <c r="L97" s="63"/>
      <c r="N97" s="63"/>
      <c r="P97" s="63"/>
      <c r="R97" s="63"/>
      <c r="T97" s="63"/>
      <c r="V97" s="63"/>
      <c r="X97" s="63"/>
      <c r="Z97" s="63"/>
      <c r="AB97" s="63"/>
      <c r="AD97" s="63"/>
      <c r="AF97" s="63"/>
      <c r="AH97" s="63"/>
    </row>
    <row r="99" spans="1:34">
      <c r="A99" s="5"/>
      <c r="B99" s="5"/>
      <c r="D99" s="71"/>
      <c r="F99" s="71"/>
      <c r="H99" s="71"/>
      <c r="J99" s="71"/>
      <c r="L99" s="71"/>
      <c r="N99" s="71"/>
      <c r="P99" s="71"/>
      <c r="R99" s="71"/>
      <c r="T99" s="71"/>
      <c r="V99" s="71"/>
      <c r="X99" s="71"/>
      <c r="Z99" s="71"/>
      <c r="AB99" s="71"/>
      <c r="AD99" s="71"/>
      <c r="AF99" s="71"/>
      <c r="AH99" s="71"/>
    </row>
    <row r="103" spans="1:34">
      <c r="A103" s="5"/>
      <c r="B103" s="5"/>
      <c r="D103" s="77"/>
      <c r="F103" s="77"/>
      <c r="H103" s="77"/>
      <c r="J103" s="77"/>
      <c r="L103" s="77"/>
      <c r="N103" s="77"/>
      <c r="P103" s="77"/>
      <c r="R103" s="77"/>
      <c r="T103" s="77"/>
      <c r="V103" s="77"/>
      <c r="X103" s="77"/>
      <c r="Z103" s="77"/>
      <c r="AB103" s="77"/>
      <c r="AD103" s="77"/>
      <c r="AF103" s="77"/>
      <c r="AH103" s="77"/>
    </row>
    <row r="107" spans="1:34">
      <c r="A107" s="5"/>
      <c r="B107" s="5"/>
      <c r="D107" s="77"/>
      <c r="F107" s="77"/>
      <c r="H107" s="77"/>
      <c r="J107" s="77"/>
      <c r="L107" s="77"/>
      <c r="N107" s="77"/>
      <c r="P107" s="77"/>
      <c r="R107" s="77"/>
      <c r="T107" s="77"/>
      <c r="V107" s="77"/>
      <c r="X107" s="77"/>
      <c r="Z107" s="77"/>
      <c r="AB107" s="77"/>
      <c r="AD107" s="77"/>
      <c r="AF107" s="77"/>
      <c r="AH107" s="77"/>
    </row>
    <row r="109" spans="1:34">
      <c r="D109" s="21"/>
      <c r="F109" s="21"/>
      <c r="H109" s="21"/>
      <c r="J109" s="21"/>
      <c r="L109" s="21"/>
      <c r="N109" s="21"/>
      <c r="P109" s="21"/>
      <c r="R109" s="21"/>
      <c r="T109" s="21"/>
      <c r="V109" s="21"/>
      <c r="X109" s="21"/>
      <c r="Z109" s="21"/>
      <c r="AB109" s="21"/>
      <c r="AD109" s="21"/>
      <c r="AF109" s="21"/>
      <c r="AH109" s="21"/>
    </row>
    <row r="111" spans="1:34">
      <c r="A111" s="5"/>
      <c r="B111" s="5"/>
      <c r="D111" s="77"/>
      <c r="F111" s="77"/>
      <c r="H111" s="77"/>
      <c r="J111" s="77"/>
      <c r="L111" s="77"/>
      <c r="N111" s="77"/>
      <c r="P111" s="77"/>
      <c r="R111" s="77"/>
      <c r="T111" s="77"/>
      <c r="V111" s="77"/>
      <c r="X111" s="77"/>
      <c r="Z111" s="77"/>
      <c r="AB111" s="77"/>
      <c r="AD111" s="77"/>
      <c r="AF111" s="77"/>
      <c r="AH111" s="77"/>
    </row>
    <row r="115" spans="1:34">
      <c r="A115" s="5"/>
      <c r="B115" s="5"/>
      <c r="D115" s="77"/>
      <c r="F115" s="77"/>
      <c r="H115" s="77"/>
      <c r="J115" s="77"/>
      <c r="L115" s="77"/>
      <c r="N115" s="77"/>
      <c r="P115" s="77"/>
      <c r="R115" s="77"/>
      <c r="T115" s="77"/>
      <c r="V115" s="77"/>
      <c r="X115" s="77"/>
      <c r="Z115" s="77"/>
      <c r="AB115" s="77"/>
      <c r="AD115" s="77"/>
      <c r="AF115" s="77"/>
      <c r="AH115" s="77"/>
    </row>
  </sheetData>
  <phoneticPr fontId="12" type="noConversion"/>
  <pageMargins left="0.78740157480314965" right="0.78740157480314965" top="0.98425196850393704" bottom="0.98425196850393704" header="0.51181102362204722" footer="0.51181102362204722"/>
  <pageSetup paperSize="9" scale="15" orientation="landscape" r:id="rId1"/>
  <headerFooter alignWithMargins="0"/>
  <ignoredErrors>
    <ignoredError sqref="C20 C30 C42 C26 K26 Y26 I26 O26 Q26 S26 U26 W26 C16 C18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96140e-09ce-40b5-9cb9-a332e7557da4" xsi:nil="true"/>
    <lcf76f155ced4ddcb4097134ff3c332f xmlns="de7b8701-8f9a-47a7-96e7-4fe5bca68a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EA7FC51D56B141BF0BE2BB53AD8FC5" ma:contentTypeVersion="16" ma:contentTypeDescription="Crie um novo documento." ma:contentTypeScope="" ma:versionID="09079e2417b38e5ea157c4c9af4be90f">
  <xsd:schema xmlns:xsd="http://www.w3.org/2001/XMLSchema" xmlns:xs="http://www.w3.org/2001/XMLSchema" xmlns:p="http://schemas.microsoft.com/office/2006/metadata/properties" xmlns:ns2="de7b8701-8f9a-47a7-96e7-4fe5bca68ae2" xmlns:ns3="6896140e-09ce-40b5-9cb9-a332e7557da4" targetNamespace="http://schemas.microsoft.com/office/2006/metadata/properties" ma:root="true" ma:fieldsID="c0e4e25e85cf07b28fe8f73fddf96f8c" ns2:_="" ns3:_="">
    <xsd:import namespace="de7b8701-8f9a-47a7-96e7-4fe5bca68ae2"/>
    <xsd:import namespace="6896140e-09ce-40b5-9cb9-a332e7557d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b8701-8f9a-47a7-96e7-4fe5bca68a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1c8a3b58-1317-4067-bbdf-e53778bd94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6140e-09ce-40b5-9cb9-a332e7557da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2d8258e-f5d4-4ebd-ab86-3dee543119aa}" ma:internalName="TaxCatchAll" ma:showField="CatchAllData" ma:web="6896140e-09ce-40b5-9cb9-a332e7557d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C4285A-59EE-47D4-AD78-E2904A11CBB8}">
  <ds:schemaRefs>
    <ds:schemaRef ds:uri="http://purl.org/dc/terms/"/>
    <ds:schemaRef ds:uri="de7b8701-8f9a-47a7-96e7-4fe5bca68ae2"/>
    <ds:schemaRef ds:uri="http://schemas.openxmlformats.org/package/2006/metadata/core-properties"/>
    <ds:schemaRef ds:uri="6896140e-09ce-40b5-9cb9-a332e7557da4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1FACFBF-FE34-4540-BA95-1B52556615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CEC2E-AE4E-4C36-B386-E52D885BD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b8701-8f9a-47a7-96e7-4fe5bca68ae2"/>
    <ds:schemaRef ds:uri="6896140e-09ce-40b5-9cb9-a332e7557d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MENSAL</vt:lpstr>
      <vt:lpstr>ANUAL</vt:lpstr>
    </vt:vector>
  </TitlesOfParts>
  <Manager/>
  <Company>Net Serviços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 Serviços</dc:creator>
  <cp:keywords/>
  <dc:description/>
  <cp:lastModifiedBy>ROBERTO TOSHIYUKI KOGISHI</cp:lastModifiedBy>
  <cp:revision/>
  <dcterms:created xsi:type="dcterms:W3CDTF">2006-09-04T15:08:08Z</dcterms:created>
  <dcterms:modified xsi:type="dcterms:W3CDTF">2026-10-02T13:23:14Z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0x010100E8EA7FC51D56B141BF0BE2BB53AD8FC5</vt:lpwstr>
  </property>
  <property fmtid="{D5CDD505-2E9C-101B-9397-08002B2CF9AE}" pid="3" name="MediaServiceImageTags">
    <vt:lpwstr/>
  </property>
</Properties>
</file>